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380" windowHeight="6030" tabRatio="740" firstSheet="4" activeTab="9"/>
  </bookViews>
  <sheets>
    <sheet name="ml vol taxable" sheetId="1" r:id="rId1"/>
    <sheet name="ml prix vol" sheetId="2" r:id="rId2"/>
    <sheet name="ml calcul" sheetId="3" r:id="rId3"/>
    <sheet name="gef vol taxable" sheetId="4" r:id="rId4"/>
    <sheet name="gef prix vol " sheetId="5" r:id="rId5"/>
    <sheet name="gef calcul " sheetId="6" r:id="rId6"/>
    <sheet name="duc vol taxable" sheetId="7" r:id="rId7"/>
    <sheet name="duc prix vol  " sheetId="8" r:id="rId8"/>
    <sheet name="duc calcul  " sheetId="9" r:id="rId9"/>
    <sheet name="transporteur" sheetId="10" r:id="rId10"/>
  </sheets>
  <definedNames/>
  <calcPr fullCalcOnLoad="1"/>
</workbook>
</file>

<file path=xl/sharedStrings.xml><?xml version="1.0" encoding="utf-8"?>
<sst xmlns="http://schemas.openxmlformats.org/spreadsheetml/2006/main" count="995" uniqueCount="40">
  <si>
    <t>comparatif prix transport</t>
  </si>
  <si>
    <t>ml</t>
  </si>
  <si>
    <t>m3</t>
  </si>
  <si>
    <t>pal</t>
  </si>
  <si>
    <t>80/120</t>
  </si>
  <si>
    <t>poids au m3</t>
  </si>
  <si>
    <t>rapp p/vol</t>
  </si>
  <si>
    <t>kg taxable</t>
  </si>
  <si>
    <t>100/120</t>
  </si>
  <si>
    <t>departement</t>
  </si>
  <si>
    <t>€</t>
  </si>
  <si>
    <t xml:space="preserve">pour 500 kg </t>
  </si>
  <si>
    <t>departement de la destination</t>
  </si>
  <si>
    <t>nb de pal</t>
  </si>
  <si>
    <t>prix transport</t>
  </si>
  <si>
    <t>rappot p/vol</t>
  </si>
  <si>
    <t>format pal</t>
  </si>
  <si>
    <t>kg</t>
  </si>
  <si>
    <t>80 ou 100</t>
  </si>
  <si>
    <t>ff</t>
  </si>
  <si>
    <t>gefco</t>
  </si>
  <si>
    <t>ducournau</t>
  </si>
  <si>
    <t>prix au m3</t>
  </si>
  <si>
    <t>le rapport 80//100</t>
  </si>
  <si>
    <t>le moins cher pour cette destination</t>
  </si>
  <si>
    <t>gefco 06=130ff</t>
  </si>
  <si>
    <t xml:space="preserve">pour 400 kg </t>
  </si>
  <si>
    <t>11~</t>
  </si>
  <si>
    <t>28~</t>
  </si>
  <si>
    <t>31~</t>
  </si>
  <si>
    <t>35~</t>
  </si>
  <si>
    <t>42~</t>
  </si>
  <si>
    <t>44~</t>
  </si>
  <si>
    <t>66~</t>
  </si>
  <si>
    <t>tel annie</t>
  </si>
  <si>
    <t>que faire?</t>
  </si>
  <si>
    <t>pour 1 pal</t>
  </si>
  <si>
    <t>pour 2 pal</t>
  </si>
  <si>
    <t>pour 3 pal</t>
  </si>
  <si>
    <t>pour 4 pal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</si>
</sst>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1">
    <font>
      <sz val="10"/>
      <name val="Arial"/>
      <family val="0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1" fillId="0" borderId="0" xfId="0" applyFont="1" applyAlignment="1">
      <alignment/>
    </xf>
    <xf numFmtId="0" fontId="0" fillId="38" borderId="10" xfId="0" applyFill="1" applyBorder="1" applyAlignment="1">
      <alignment/>
    </xf>
    <xf numFmtId="0" fontId="0" fillId="36" borderId="0" xfId="0" applyFill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0" fillId="40" borderId="0" xfId="0" applyNumberFormat="1" applyFill="1" applyAlignment="1">
      <alignment/>
    </xf>
    <xf numFmtId="0" fontId="0" fillId="41" borderId="0" xfId="0" applyFill="1" applyAlignment="1">
      <alignment/>
    </xf>
    <xf numFmtId="2" fontId="0" fillId="41" borderId="0" xfId="0" applyNumberFormat="1" applyFill="1" applyAlignment="1">
      <alignment/>
    </xf>
    <xf numFmtId="0" fontId="2" fillId="0" borderId="0" xfId="0" applyFont="1" applyAlignment="1">
      <alignment/>
    </xf>
    <xf numFmtId="0" fontId="2" fillId="36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3" fillId="0" borderId="0" xfId="0" applyFont="1" applyAlignment="1">
      <alignment/>
    </xf>
    <xf numFmtId="0" fontId="4" fillId="3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7" borderId="10" xfId="0" applyFont="1" applyFill="1" applyBorder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40" borderId="0" xfId="0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0</xdr:rowOff>
    </xdr:from>
    <xdr:to>
      <xdr:col>7</xdr:col>
      <xdr:colOff>66675</xdr:colOff>
      <xdr:row>2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2524125" y="0"/>
          <a:ext cx="28765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monaco logistique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0</xdr:rowOff>
    </xdr:from>
    <xdr:to>
      <xdr:col>6</xdr:col>
      <xdr:colOff>95250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2524125" y="0"/>
          <a:ext cx="21431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gefco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5</xdr:row>
      <xdr:rowOff>85725</xdr:rowOff>
    </xdr:from>
    <xdr:to>
      <xdr:col>8</xdr:col>
      <xdr:colOff>342900</xdr:colOff>
      <xdr:row>21</xdr:row>
      <xdr:rowOff>28575</xdr:rowOff>
    </xdr:to>
    <xdr:sp>
      <xdr:nvSpPr>
        <xdr:cNvPr id="1" name="Line 2"/>
        <xdr:cNvSpPr>
          <a:spLocks/>
        </xdr:cNvSpPr>
      </xdr:nvSpPr>
      <xdr:spPr>
        <a:xfrm>
          <a:off x="2600325" y="895350"/>
          <a:ext cx="2905125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0</xdr:rowOff>
    </xdr:from>
    <xdr:to>
      <xdr:col>6</xdr:col>
      <xdr:colOff>95250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1866900" y="0"/>
          <a:ext cx="32670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ducournau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</xdr:row>
      <xdr:rowOff>76200</xdr:rowOff>
    </xdr:from>
    <xdr:to>
      <xdr:col>8</xdr:col>
      <xdr:colOff>257175</xdr:colOff>
      <xdr:row>7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5419725" y="238125"/>
          <a:ext cx="171450" cy="1200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7"/>
  <sheetViews>
    <sheetView zoomScalePageLayoutView="0" workbookViewId="0" topLeftCell="B3">
      <selection activeCell="J12" sqref="J12"/>
    </sheetView>
  </sheetViews>
  <sheetFormatPr defaultColWidth="11.421875" defaultRowHeight="12.75"/>
  <cols>
    <col min="1" max="1" width="3.140625" style="0" customWidth="1"/>
    <col min="2" max="2" width="4.421875" style="0" customWidth="1"/>
    <col min="3" max="3" width="6.8515625" style="0" customWidth="1"/>
    <col min="4" max="4" width="4.28125" style="0" customWidth="1"/>
    <col min="7" max="7" width="1.1484375" style="3" customWidth="1"/>
    <col min="8" max="8" width="3.28125" style="0" customWidth="1"/>
    <col min="9" max="9" width="5.421875" style="0" customWidth="1"/>
    <col min="11" max="11" width="4.7109375" style="0" customWidth="1"/>
    <col min="12" max="12" width="9.421875" style="0" customWidth="1"/>
  </cols>
  <sheetData>
    <row r="3" ht="12.75">
      <c r="C3" t="s">
        <v>0</v>
      </c>
    </row>
    <row r="5" spans="6:13" ht="12.75">
      <c r="F5" t="s">
        <v>5</v>
      </c>
      <c r="M5" t="s">
        <v>5</v>
      </c>
    </row>
    <row r="6" spans="3:13" ht="12.75">
      <c r="C6" t="s">
        <v>4</v>
      </c>
      <c r="E6" t="s">
        <v>1</v>
      </c>
      <c r="F6" s="1">
        <v>250</v>
      </c>
      <c r="J6" t="s">
        <v>8</v>
      </c>
      <c r="L6" t="s">
        <v>1</v>
      </c>
      <c r="M6" s="1">
        <v>250</v>
      </c>
    </row>
    <row r="8" spans="5:12" ht="12.75">
      <c r="E8" t="s">
        <v>6</v>
      </c>
      <c r="L8" t="s">
        <v>6</v>
      </c>
    </row>
    <row r="9" spans="1:13" ht="12.75">
      <c r="A9">
        <v>1</v>
      </c>
      <c r="B9" t="s">
        <v>3</v>
      </c>
      <c r="C9">
        <v>1.72</v>
      </c>
      <c r="D9" t="s">
        <v>2</v>
      </c>
      <c r="E9" s="2">
        <f>C9*F6</f>
        <v>430</v>
      </c>
      <c r="F9" t="s">
        <v>7</v>
      </c>
      <c r="H9">
        <v>1</v>
      </c>
      <c r="I9" t="s">
        <v>3</v>
      </c>
      <c r="J9">
        <v>2.16</v>
      </c>
      <c r="K9" t="s">
        <v>2</v>
      </c>
      <c r="L9" s="2">
        <f>J9*M6</f>
        <v>540</v>
      </c>
      <c r="M9" t="s">
        <v>7</v>
      </c>
    </row>
    <row r="10" spans="1:13" ht="12.75">
      <c r="A10">
        <v>2</v>
      </c>
      <c r="B10" t="s">
        <v>3</v>
      </c>
      <c r="C10">
        <f>A10*C9</f>
        <v>3.44</v>
      </c>
      <c r="D10" t="s">
        <v>2</v>
      </c>
      <c r="E10" s="2">
        <f aca="true" t="shared" si="0" ref="E10:E16">C10*$F$6</f>
        <v>860</v>
      </c>
      <c r="F10" t="s">
        <v>7</v>
      </c>
      <c r="H10">
        <v>2</v>
      </c>
      <c r="I10" t="s">
        <v>3</v>
      </c>
      <c r="J10">
        <f>H10*J9</f>
        <v>4.32</v>
      </c>
      <c r="K10" t="s">
        <v>2</v>
      </c>
      <c r="L10" s="2">
        <f>J10*$F$6</f>
        <v>1080</v>
      </c>
      <c r="M10" t="s">
        <v>7</v>
      </c>
    </row>
    <row r="11" spans="1:13" ht="12.75">
      <c r="A11">
        <v>3</v>
      </c>
      <c r="B11" t="s">
        <v>3</v>
      </c>
      <c r="C11">
        <f aca="true" t="shared" si="1" ref="C11:C16">A11*$C$9</f>
        <v>5.16</v>
      </c>
      <c r="D11" t="s">
        <v>2</v>
      </c>
      <c r="E11" s="2">
        <f t="shared" si="0"/>
        <v>1290</v>
      </c>
      <c r="F11" t="s">
        <v>7</v>
      </c>
      <c r="H11">
        <v>3</v>
      </c>
      <c r="I11" t="s">
        <v>3</v>
      </c>
      <c r="J11">
        <f>H11*$J$9</f>
        <v>6.48</v>
      </c>
      <c r="K11" t="s">
        <v>2</v>
      </c>
      <c r="L11" s="2">
        <f>J11*$F$6</f>
        <v>1620</v>
      </c>
      <c r="M11" t="s">
        <v>7</v>
      </c>
    </row>
    <row r="12" spans="1:13" ht="12.75">
      <c r="A12">
        <v>4</v>
      </c>
      <c r="B12" t="s">
        <v>3</v>
      </c>
      <c r="C12">
        <f t="shared" si="1"/>
        <v>6.88</v>
      </c>
      <c r="D12" t="s">
        <v>2</v>
      </c>
      <c r="E12" s="2">
        <f t="shared" si="0"/>
        <v>1720</v>
      </c>
      <c r="F12" t="s">
        <v>7</v>
      </c>
      <c r="H12">
        <v>4</v>
      </c>
      <c r="I12" t="s">
        <v>3</v>
      </c>
      <c r="J12">
        <f aca="true" t="shared" si="2" ref="J12:J32">H12*$J$9</f>
        <v>8.64</v>
      </c>
      <c r="K12" t="s">
        <v>2</v>
      </c>
      <c r="L12" s="2">
        <f aca="true" t="shared" si="3" ref="L12:L32">J12*$F$6</f>
        <v>2160</v>
      </c>
      <c r="M12" t="s">
        <v>7</v>
      </c>
    </row>
    <row r="13" spans="1:13" ht="12.75">
      <c r="A13">
        <v>5</v>
      </c>
      <c r="B13" t="s">
        <v>3</v>
      </c>
      <c r="C13">
        <f t="shared" si="1"/>
        <v>8.6</v>
      </c>
      <c r="D13" t="s">
        <v>2</v>
      </c>
      <c r="E13" s="2">
        <f t="shared" si="0"/>
        <v>2150</v>
      </c>
      <c r="F13" t="s">
        <v>7</v>
      </c>
      <c r="H13">
        <v>5</v>
      </c>
      <c r="I13" t="s">
        <v>3</v>
      </c>
      <c r="J13">
        <f t="shared" si="2"/>
        <v>10.8</v>
      </c>
      <c r="K13" t="s">
        <v>2</v>
      </c>
      <c r="L13" s="2">
        <f t="shared" si="3"/>
        <v>2700</v>
      </c>
      <c r="M13" t="s">
        <v>7</v>
      </c>
    </row>
    <row r="14" spans="1:13" ht="12.75">
      <c r="A14">
        <v>6</v>
      </c>
      <c r="B14" t="s">
        <v>3</v>
      </c>
      <c r="C14">
        <f t="shared" si="1"/>
        <v>10.32</v>
      </c>
      <c r="D14" t="s">
        <v>2</v>
      </c>
      <c r="E14" s="2">
        <f t="shared" si="0"/>
        <v>2580</v>
      </c>
      <c r="F14" t="s">
        <v>7</v>
      </c>
      <c r="H14">
        <v>6</v>
      </c>
      <c r="I14" t="s">
        <v>3</v>
      </c>
      <c r="J14">
        <f t="shared" si="2"/>
        <v>12.96</v>
      </c>
      <c r="K14" t="s">
        <v>2</v>
      </c>
      <c r="L14" s="2">
        <f t="shared" si="3"/>
        <v>3240</v>
      </c>
      <c r="M14" t="s">
        <v>7</v>
      </c>
    </row>
    <row r="15" spans="1:13" ht="12.75">
      <c r="A15">
        <v>7</v>
      </c>
      <c r="B15" t="s">
        <v>3</v>
      </c>
      <c r="C15">
        <f t="shared" si="1"/>
        <v>12.04</v>
      </c>
      <c r="D15" t="s">
        <v>2</v>
      </c>
      <c r="E15" s="2">
        <f t="shared" si="0"/>
        <v>3010</v>
      </c>
      <c r="F15" t="s">
        <v>7</v>
      </c>
      <c r="H15">
        <v>7</v>
      </c>
      <c r="I15" t="s">
        <v>3</v>
      </c>
      <c r="J15">
        <f t="shared" si="2"/>
        <v>15.120000000000001</v>
      </c>
      <c r="K15" t="s">
        <v>2</v>
      </c>
      <c r="L15" s="2">
        <f t="shared" si="3"/>
        <v>3780.0000000000005</v>
      </c>
      <c r="M15" t="s">
        <v>7</v>
      </c>
    </row>
    <row r="16" spans="1:13" ht="12.75">
      <c r="A16">
        <v>8</v>
      </c>
      <c r="B16" t="s">
        <v>3</v>
      </c>
      <c r="C16">
        <f t="shared" si="1"/>
        <v>13.76</v>
      </c>
      <c r="D16" t="s">
        <v>2</v>
      </c>
      <c r="E16" s="2">
        <f t="shared" si="0"/>
        <v>3440</v>
      </c>
      <c r="F16" t="s">
        <v>7</v>
      </c>
      <c r="H16">
        <v>8</v>
      </c>
      <c r="I16" t="s">
        <v>3</v>
      </c>
      <c r="J16">
        <f t="shared" si="2"/>
        <v>17.28</v>
      </c>
      <c r="K16" t="s">
        <v>2</v>
      </c>
      <c r="L16" s="2">
        <f t="shared" si="3"/>
        <v>4320</v>
      </c>
      <c r="M16" t="s">
        <v>7</v>
      </c>
    </row>
    <row r="17" spans="1:13" ht="12.75">
      <c r="A17">
        <v>9</v>
      </c>
      <c r="B17" t="s">
        <v>3</v>
      </c>
      <c r="C17">
        <f aca="true" t="shared" si="4" ref="C17:C41">A17*$C$9</f>
        <v>15.48</v>
      </c>
      <c r="D17" t="s">
        <v>2</v>
      </c>
      <c r="E17" s="2">
        <f aca="true" t="shared" si="5" ref="E17:E41">C17*$F$6</f>
        <v>3870</v>
      </c>
      <c r="F17" t="s">
        <v>7</v>
      </c>
      <c r="H17">
        <v>9</v>
      </c>
      <c r="I17" t="s">
        <v>3</v>
      </c>
      <c r="J17">
        <f t="shared" si="2"/>
        <v>19.44</v>
      </c>
      <c r="K17" t="s">
        <v>2</v>
      </c>
      <c r="L17" s="2">
        <f t="shared" si="3"/>
        <v>4860</v>
      </c>
      <c r="M17" t="s">
        <v>7</v>
      </c>
    </row>
    <row r="18" spans="1:13" ht="12.75">
      <c r="A18">
        <v>10</v>
      </c>
      <c r="B18" t="s">
        <v>3</v>
      </c>
      <c r="C18">
        <f t="shared" si="4"/>
        <v>17.2</v>
      </c>
      <c r="D18" t="s">
        <v>2</v>
      </c>
      <c r="E18" s="2">
        <f t="shared" si="5"/>
        <v>4300</v>
      </c>
      <c r="F18" t="s">
        <v>7</v>
      </c>
      <c r="H18">
        <v>10</v>
      </c>
      <c r="I18" t="s">
        <v>3</v>
      </c>
      <c r="J18">
        <f t="shared" si="2"/>
        <v>21.6</v>
      </c>
      <c r="K18" t="s">
        <v>2</v>
      </c>
      <c r="L18" s="2">
        <f t="shared" si="3"/>
        <v>5400</v>
      </c>
      <c r="M18" t="s">
        <v>7</v>
      </c>
    </row>
    <row r="19" spans="1:13" ht="12.75">
      <c r="A19">
        <v>11</v>
      </c>
      <c r="B19" t="s">
        <v>3</v>
      </c>
      <c r="C19">
        <f t="shared" si="4"/>
        <v>18.919999999999998</v>
      </c>
      <c r="D19" t="s">
        <v>2</v>
      </c>
      <c r="E19" s="2">
        <f t="shared" si="5"/>
        <v>4729.999999999999</v>
      </c>
      <c r="F19" t="s">
        <v>7</v>
      </c>
      <c r="H19">
        <v>11</v>
      </c>
      <c r="I19" t="s">
        <v>3</v>
      </c>
      <c r="J19">
        <f t="shared" si="2"/>
        <v>23.76</v>
      </c>
      <c r="K19" t="s">
        <v>2</v>
      </c>
      <c r="L19" s="2">
        <f t="shared" si="3"/>
        <v>5940</v>
      </c>
      <c r="M19" t="s">
        <v>7</v>
      </c>
    </row>
    <row r="20" spans="1:13" ht="12.75">
      <c r="A20">
        <v>12</v>
      </c>
      <c r="B20" t="s">
        <v>3</v>
      </c>
      <c r="C20">
        <f t="shared" si="4"/>
        <v>20.64</v>
      </c>
      <c r="D20" t="s">
        <v>2</v>
      </c>
      <c r="E20" s="2">
        <f t="shared" si="5"/>
        <v>5160</v>
      </c>
      <c r="F20" t="s">
        <v>7</v>
      </c>
      <c r="H20">
        <v>12</v>
      </c>
      <c r="I20" t="s">
        <v>3</v>
      </c>
      <c r="J20">
        <f t="shared" si="2"/>
        <v>25.92</v>
      </c>
      <c r="K20" t="s">
        <v>2</v>
      </c>
      <c r="L20" s="2">
        <f t="shared" si="3"/>
        <v>6480</v>
      </c>
      <c r="M20" t="s">
        <v>7</v>
      </c>
    </row>
    <row r="21" spans="1:13" ht="12.75">
      <c r="A21">
        <v>13</v>
      </c>
      <c r="B21" t="s">
        <v>3</v>
      </c>
      <c r="C21">
        <f t="shared" si="4"/>
        <v>22.36</v>
      </c>
      <c r="D21" t="s">
        <v>2</v>
      </c>
      <c r="E21" s="2">
        <f t="shared" si="5"/>
        <v>5590</v>
      </c>
      <c r="F21" t="s">
        <v>7</v>
      </c>
      <c r="H21">
        <v>13</v>
      </c>
      <c r="I21" t="s">
        <v>3</v>
      </c>
      <c r="J21">
        <f t="shared" si="2"/>
        <v>28.080000000000002</v>
      </c>
      <c r="K21" t="s">
        <v>2</v>
      </c>
      <c r="L21" s="2">
        <f t="shared" si="3"/>
        <v>7020.000000000001</v>
      </c>
      <c r="M21" t="s">
        <v>7</v>
      </c>
    </row>
    <row r="22" spans="1:13" ht="12.75">
      <c r="A22">
        <v>14</v>
      </c>
      <c r="B22" t="s">
        <v>3</v>
      </c>
      <c r="C22">
        <f t="shared" si="4"/>
        <v>24.08</v>
      </c>
      <c r="D22" t="s">
        <v>2</v>
      </c>
      <c r="E22" s="2">
        <f t="shared" si="5"/>
        <v>6020</v>
      </c>
      <c r="F22" t="s">
        <v>7</v>
      </c>
      <c r="H22">
        <v>14</v>
      </c>
      <c r="I22" t="s">
        <v>3</v>
      </c>
      <c r="J22">
        <f t="shared" si="2"/>
        <v>30.240000000000002</v>
      </c>
      <c r="K22" t="s">
        <v>2</v>
      </c>
      <c r="L22" s="2">
        <f t="shared" si="3"/>
        <v>7560.000000000001</v>
      </c>
      <c r="M22" t="s">
        <v>7</v>
      </c>
    </row>
    <row r="23" spans="1:13" ht="12.75">
      <c r="A23">
        <v>15</v>
      </c>
      <c r="B23" t="s">
        <v>3</v>
      </c>
      <c r="C23">
        <f t="shared" si="4"/>
        <v>25.8</v>
      </c>
      <c r="D23" t="s">
        <v>2</v>
      </c>
      <c r="E23" s="2">
        <f t="shared" si="5"/>
        <v>6450</v>
      </c>
      <c r="F23" t="s">
        <v>7</v>
      </c>
      <c r="H23">
        <v>15</v>
      </c>
      <c r="I23" t="s">
        <v>3</v>
      </c>
      <c r="J23">
        <f t="shared" si="2"/>
        <v>32.400000000000006</v>
      </c>
      <c r="K23" t="s">
        <v>2</v>
      </c>
      <c r="L23" s="2">
        <f t="shared" si="3"/>
        <v>8100.000000000002</v>
      </c>
      <c r="M23" t="s">
        <v>7</v>
      </c>
    </row>
    <row r="24" spans="1:13" ht="12.75">
      <c r="A24">
        <v>16</v>
      </c>
      <c r="B24" t="s">
        <v>3</v>
      </c>
      <c r="C24">
        <f t="shared" si="4"/>
        <v>27.52</v>
      </c>
      <c r="D24" t="s">
        <v>2</v>
      </c>
      <c r="E24" s="2">
        <f t="shared" si="5"/>
        <v>6880</v>
      </c>
      <c r="F24" t="s">
        <v>7</v>
      </c>
      <c r="H24">
        <v>16</v>
      </c>
      <c r="I24" t="s">
        <v>3</v>
      </c>
      <c r="J24">
        <f t="shared" si="2"/>
        <v>34.56</v>
      </c>
      <c r="K24" t="s">
        <v>2</v>
      </c>
      <c r="L24" s="2">
        <f t="shared" si="3"/>
        <v>8640</v>
      </c>
      <c r="M24" t="s">
        <v>7</v>
      </c>
    </row>
    <row r="25" spans="1:13" ht="12.75">
      <c r="A25">
        <v>17</v>
      </c>
      <c r="B25" t="s">
        <v>3</v>
      </c>
      <c r="C25">
        <f t="shared" si="4"/>
        <v>29.24</v>
      </c>
      <c r="D25" t="s">
        <v>2</v>
      </c>
      <c r="E25" s="2">
        <f t="shared" si="5"/>
        <v>7310</v>
      </c>
      <c r="F25" t="s">
        <v>7</v>
      </c>
      <c r="H25">
        <v>17</v>
      </c>
      <c r="I25" t="s">
        <v>3</v>
      </c>
      <c r="J25">
        <f t="shared" si="2"/>
        <v>36.72</v>
      </c>
      <c r="K25" t="s">
        <v>2</v>
      </c>
      <c r="L25" s="2">
        <f t="shared" si="3"/>
        <v>9180</v>
      </c>
      <c r="M25" t="s">
        <v>7</v>
      </c>
    </row>
    <row r="26" spans="1:13" ht="12.75">
      <c r="A26">
        <v>18</v>
      </c>
      <c r="B26" t="s">
        <v>3</v>
      </c>
      <c r="C26">
        <f t="shared" si="4"/>
        <v>30.96</v>
      </c>
      <c r="D26" t="s">
        <v>2</v>
      </c>
      <c r="E26" s="2">
        <f t="shared" si="5"/>
        <v>7740</v>
      </c>
      <c r="F26" t="s">
        <v>7</v>
      </c>
      <c r="H26">
        <v>18</v>
      </c>
      <c r="I26" t="s">
        <v>3</v>
      </c>
      <c r="J26">
        <f t="shared" si="2"/>
        <v>38.88</v>
      </c>
      <c r="K26" t="s">
        <v>2</v>
      </c>
      <c r="L26" s="2">
        <f t="shared" si="3"/>
        <v>9720</v>
      </c>
      <c r="M26" t="s">
        <v>7</v>
      </c>
    </row>
    <row r="27" spans="1:13" ht="12.75">
      <c r="A27">
        <v>19</v>
      </c>
      <c r="B27" t="s">
        <v>3</v>
      </c>
      <c r="C27">
        <f t="shared" si="4"/>
        <v>32.68</v>
      </c>
      <c r="D27" t="s">
        <v>2</v>
      </c>
      <c r="E27" s="2">
        <f t="shared" si="5"/>
        <v>8170</v>
      </c>
      <c r="F27" t="s">
        <v>7</v>
      </c>
      <c r="H27">
        <v>19</v>
      </c>
      <c r="I27" t="s">
        <v>3</v>
      </c>
      <c r="J27">
        <f t="shared" si="2"/>
        <v>41.040000000000006</v>
      </c>
      <c r="K27" t="s">
        <v>2</v>
      </c>
      <c r="L27" s="2">
        <f t="shared" si="3"/>
        <v>10260.000000000002</v>
      </c>
      <c r="M27" t="s">
        <v>7</v>
      </c>
    </row>
    <row r="28" spans="1:13" ht="12.75">
      <c r="A28">
        <v>20</v>
      </c>
      <c r="B28" t="s">
        <v>3</v>
      </c>
      <c r="C28">
        <f t="shared" si="4"/>
        <v>34.4</v>
      </c>
      <c r="D28" t="s">
        <v>2</v>
      </c>
      <c r="E28" s="2">
        <f t="shared" si="5"/>
        <v>8600</v>
      </c>
      <c r="F28" t="s">
        <v>7</v>
      </c>
      <c r="H28">
        <v>20</v>
      </c>
      <c r="I28" t="s">
        <v>3</v>
      </c>
      <c r="J28">
        <f t="shared" si="2"/>
        <v>43.2</v>
      </c>
      <c r="K28" t="s">
        <v>2</v>
      </c>
      <c r="L28" s="2">
        <f t="shared" si="3"/>
        <v>10800</v>
      </c>
      <c r="M28" t="s">
        <v>7</v>
      </c>
    </row>
    <row r="29" spans="1:13" ht="12.75">
      <c r="A29">
        <v>21</v>
      </c>
      <c r="B29" t="s">
        <v>3</v>
      </c>
      <c r="C29">
        <f t="shared" si="4"/>
        <v>36.12</v>
      </c>
      <c r="D29" t="s">
        <v>2</v>
      </c>
      <c r="E29" s="2">
        <f t="shared" si="5"/>
        <v>9030</v>
      </c>
      <c r="F29" t="s">
        <v>7</v>
      </c>
      <c r="H29">
        <v>21</v>
      </c>
      <c r="I29" t="s">
        <v>3</v>
      </c>
      <c r="J29">
        <f t="shared" si="2"/>
        <v>45.36</v>
      </c>
      <c r="K29" t="s">
        <v>2</v>
      </c>
      <c r="L29" s="2">
        <f t="shared" si="3"/>
        <v>11340</v>
      </c>
      <c r="M29" t="s">
        <v>7</v>
      </c>
    </row>
    <row r="30" spans="1:13" ht="12.75">
      <c r="A30">
        <v>22</v>
      </c>
      <c r="B30" t="s">
        <v>3</v>
      </c>
      <c r="C30">
        <f t="shared" si="4"/>
        <v>37.839999999999996</v>
      </c>
      <c r="D30" t="s">
        <v>2</v>
      </c>
      <c r="E30" s="2">
        <f t="shared" si="5"/>
        <v>9459.999999999998</v>
      </c>
      <c r="F30" t="s">
        <v>7</v>
      </c>
      <c r="H30">
        <v>22</v>
      </c>
      <c r="I30" t="s">
        <v>3</v>
      </c>
      <c r="J30">
        <f t="shared" si="2"/>
        <v>47.52</v>
      </c>
      <c r="K30" t="s">
        <v>2</v>
      </c>
      <c r="L30" s="2">
        <f t="shared" si="3"/>
        <v>11880</v>
      </c>
      <c r="M30" t="s">
        <v>7</v>
      </c>
    </row>
    <row r="31" spans="1:13" ht="12.75">
      <c r="A31">
        <v>23</v>
      </c>
      <c r="B31" t="s">
        <v>3</v>
      </c>
      <c r="C31">
        <f t="shared" si="4"/>
        <v>39.56</v>
      </c>
      <c r="D31" t="s">
        <v>2</v>
      </c>
      <c r="E31" s="2">
        <f t="shared" si="5"/>
        <v>9890</v>
      </c>
      <c r="F31" t="s">
        <v>7</v>
      </c>
      <c r="H31">
        <v>23</v>
      </c>
      <c r="I31" t="s">
        <v>3</v>
      </c>
      <c r="J31">
        <f t="shared" si="2"/>
        <v>49.68000000000001</v>
      </c>
      <c r="K31" t="s">
        <v>2</v>
      </c>
      <c r="L31" s="2">
        <f t="shared" si="3"/>
        <v>12420.000000000002</v>
      </c>
      <c r="M31" t="s">
        <v>7</v>
      </c>
    </row>
    <row r="32" spans="1:13" ht="12.75">
      <c r="A32">
        <v>24</v>
      </c>
      <c r="B32" t="s">
        <v>3</v>
      </c>
      <c r="C32">
        <f t="shared" si="4"/>
        <v>41.28</v>
      </c>
      <c r="D32" t="s">
        <v>2</v>
      </c>
      <c r="E32" s="2">
        <f t="shared" si="5"/>
        <v>10320</v>
      </c>
      <c r="F32" t="s">
        <v>7</v>
      </c>
      <c r="H32">
        <v>24</v>
      </c>
      <c r="I32" t="s">
        <v>3</v>
      </c>
      <c r="J32">
        <f t="shared" si="2"/>
        <v>51.84</v>
      </c>
      <c r="K32" t="s">
        <v>2</v>
      </c>
      <c r="L32" s="2">
        <f t="shared" si="3"/>
        <v>12960</v>
      </c>
      <c r="M32" t="s">
        <v>7</v>
      </c>
    </row>
    <row r="33" spans="1:12" ht="12.75">
      <c r="A33">
        <v>25</v>
      </c>
      <c r="B33" t="s">
        <v>3</v>
      </c>
      <c r="C33">
        <f t="shared" si="4"/>
        <v>43</v>
      </c>
      <c r="D33" t="s">
        <v>2</v>
      </c>
      <c r="E33" s="2">
        <f t="shared" si="5"/>
        <v>10750</v>
      </c>
      <c r="F33" t="s">
        <v>7</v>
      </c>
      <c r="L33" s="2"/>
    </row>
    <row r="34" spans="1:12" ht="12.75">
      <c r="A34">
        <v>26</v>
      </c>
      <c r="B34" t="s">
        <v>3</v>
      </c>
      <c r="C34">
        <f t="shared" si="4"/>
        <v>44.72</v>
      </c>
      <c r="D34" t="s">
        <v>2</v>
      </c>
      <c r="E34" s="2">
        <f t="shared" si="5"/>
        <v>11180</v>
      </c>
      <c r="F34" t="s">
        <v>7</v>
      </c>
      <c r="L34" s="2"/>
    </row>
    <row r="35" spans="1:12" ht="12.75">
      <c r="A35">
        <v>27</v>
      </c>
      <c r="B35" t="s">
        <v>3</v>
      </c>
      <c r="C35">
        <f t="shared" si="4"/>
        <v>46.44</v>
      </c>
      <c r="D35" t="s">
        <v>2</v>
      </c>
      <c r="E35" s="2">
        <f t="shared" si="5"/>
        <v>11610</v>
      </c>
      <c r="F35" t="s">
        <v>7</v>
      </c>
      <c r="L35" s="2"/>
    </row>
    <row r="36" spans="1:12" ht="12.75">
      <c r="A36">
        <v>28</v>
      </c>
      <c r="B36" t="s">
        <v>3</v>
      </c>
      <c r="C36">
        <f t="shared" si="4"/>
        <v>48.16</v>
      </c>
      <c r="D36" t="s">
        <v>2</v>
      </c>
      <c r="E36" s="2">
        <f t="shared" si="5"/>
        <v>12040</v>
      </c>
      <c r="F36" t="s">
        <v>7</v>
      </c>
      <c r="L36" s="2"/>
    </row>
    <row r="37" spans="1:12" ht="12.75">
      <c r="A37">
        <v>29</v>
      </c>
      <c r="B37" t="s">
        <v>3</v>
      </c>
      <c r="C37">
        <f t="shared" si="4"/>
        <v>49.88</v>
      </c>
      <c r="D37" t="s">
        <v>2</v>
      </c>
      <c r="E37" s="2">
        <f t="shared" si="5"/>
        <v>12470</v>
      </c>
      <c r="F37" t="s">
        <v>7</v>
      </c>
      <c r="L37" s="2"/>
    </row>
    <row r="38" spans="1:12" ht="12.75">
      <c r="A38">
        <v>30</v>
      </c>
      <c r="B38" t="s">
        <v>3</v>
      </c>
      <c r="C38">
        <f t="shared" si="4"/>
        <v>51.6</v>
      </c>
      <c r="D38" t="s">
        <v>2</v>
      </c>
      <c r="E38" s="2">
        <f t="shared" si="5"/>
        <v>12900</v>
      </c>
      <c r="F38" t="s">
        <v>7</v>
      </c>
      <c r="L38" s="2"/>
    </row>
    <row r="39" spans="1:12" ht="12.75">
      <c r="A39">
        <v>31</v>
      </c>
      <c r="B39" t="s">
        <v>3</v>
      </c>
      <c r="C39">
        <f t="shared" si="4"/>
        <v>53.32</v>
      </c>
      <c r="D39" t="s">
        <v>2</v>
      </c>
      <c r="E39" s="2">
        <f t="shared" si="5"/>
        <v>13330</v>
      </c>
      <c r="F39" t="s">
        <v>7</v>
      </c>
      <c r="L39" s="2"/>
    </row>
    <row r="40" spans="1:12" ht="12.75">
      <c r="A40">
        <v>32</v>
      </c>
      <c r="B40" t="s">
        <v>3</v>
      </c>
      <c r="C40">
        <f t="shared" si="4"/>
        <v>55.04</v>
      </c>
      <c r="D40" t="s">
        <v>2</v>
      </c>
      <c r="E40" s="2">
        <f t="shared" si="5"/>
        <v>13760</v>
      </c>
      <c r="F40" t="s">
        <v>7</v>
      </c>
      <c r="L40" s="2"/>
    </row>
    <row r="41" spans="1:12" ht="12.75">
      <c r="A41">
        <v>33</v>
      </c>
      <c r="B41" t="s">
        <v>3</v>
      </c>
      <c r="C41">
        <f t="shared" si="4"/>
        <v>56.76</v>
      </c>
      <c r="D41" t="s">
        <v>2</v>
      </c>
      <c r="E41" s="2">
        <f t="shared" si="5"/>
        <v>14190</v>
      </c>
      <c r="F41" t="s">
        <v>7</v>
      </c>
      <c r="L41" s="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17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2.8515625" style="0" customWidth="1"/>
    <col min="3" max="3" width="8.8515625" style="0" customWidth="1"/>
    <col min="4" max="4" width="10.140625" style="0" customWidth="1"/>
    <col min="5" max="5" width="14.00390625" style="0" customWidth="1"/>
    <col min="6" max="6" width="17.00390625" style="0" customWidth="1"/>
    <col min="7" max="7" width="4.28125" style="0" customWidth="1"/>
    <col min="9" max="9" width="4.28125" style="0" customWidth="1"/>
  </cols>
  <sheetData>
    <row r="2" ht="13.5" thickBot="1">
      <c r="J2" t="s">
        <v>27</v>
      </c>
    </row>
    <row r="3" spans="2:10" ht="15.75" thickBot="1">
      <c r="B3" s="21" t="s">
        <v>12</v>
      </c>
      <c r="E3" s="22">
        <v>35</v>
      </c>
      <c r="J3" t="s">
        <v>28</v>
      </c>
    </row>
    <row r="4" spans="5:10" ht="15.75" thickBot="1">
      <c r="E4" s="23"/>
      <c r="H4" t="s">
        <v>34</v>
      </c>
      <c r="J4" t="s">
        <v>29</v>
      </c>
    </row>
    <row r="5" spans="4:10" ht="15.75" thickBot="1">
      <c r="D5" t="s">
        <v>13</v>
      </c>
      <c r="E5" s="22">
        <v>2</v>
      </c>
      <c r="H5" t="s">
        <v>35</v>
      </c>
      <c r="J5" t="s">
        <v>30</v>
      </c>
    </row>
    <row r="6" spans="5:10" ht="15.75" thickBot="1">
      <c r="E6" s="23"/>
      <c r="J6" t="s">
        <v>31</v>
      </c>
    </row>
    <row r="7" spans="4:10" ht="15.75" thickBot="1">
      <c r="D7" t="s">
        <v>16</v>
      </c>
      <c r="E7" s="22">
        <v>80</v>
      </c>
      <c r="J7" t="s">
        <v>32</v>
      </c>
    </row>
    <row r="8" spans="4:10" ht="12.75">
      <c r="D8" s="7" t="s">
        <v>18</v>
      </c>
      <c r="J8" t="s">
        <v>33</v>
      </c>
    </row>
    <row r="10" ht="12.75">
      <c r="D10" t="s">
        <v>24</v>
      </c>
    </row>
    <row r="12" ht="13.5" thickBot="1"/>
    <row r="13" spans="5:9" s="24" customFormat="1" ht="18.75" thickBot="1">
      <c r="E13" s="24" t="s">
        <v>1</v>
      </c>
      <c r="F13" s="25">
        <f>IF(E5&gt;4,"voir tarif affretement",'ml calcul'!E15)</f>
        <v>326.7648</v>
      </c>
      <c r="G13" s="24" t="s">
        <v>10</v>
      </c>
      <c r="H13" s="24">
        <f>'ml calcul'!G15</f>
        <v>2143.4365791359996</v>
      </c>
      <c r="I13" s="24" t="s">
        <v>19</v>
      </c>
    </row>
    <row r="14" ht="13.5" thickBot="1"/>
    <row r="15" spans="2:9" s="24" customFormat="1" ht="18.75" thickBot="1">
      <c r="B15" s="26" t="s">
        <v>25</v>
      </c>
      <c r="E15" s="24" t="s">
        <v>20</v>
      </c>
      <c r="F15" s="25">
        <f>IF(E5&gt;4,"voir tarif affretement",'gef calcul '!E15)</f>
        <v>319.54176</v>
      </c>
      <c r="G15" s="24" t="s">
        <v>10</v>
      </c>
      <c r="H15" s="24">
        <f>'gef calcul '!G15</f>
        <v>2096.0565426432</v>
      </c>
      <c r="I15" s="24" t="s">
        <v>19</v>
      </c>
    </row>
    <row r="16" ht="13.5" thickBot="1"/>
    <row r="17" spans="5:9" s="24" customFormat="1" ht="18.75" thickBot="1">
      <c r="E17" s="24" t="s">
        <v>21</v>
      </c>
      <c r="F17" s="25">
        <f>'duc calcul  '!E15</f>
        <v>230.96</v>
      </c>
      <c r="G17" s="24" t="s">
        <v>10</v>
      </c>
      <c r="H17" s="24">
        <f>'duc calcul  '!G15</f>
        <v>1514.9982872</v>
      </c>
      <c r="I17" s="24" t="s">
        <v>19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0"/>
  <sheetViews>
    <sheetView zoomScalePageLayoutView="0" workbookViewId="0" topLeftCell="A1">
      <selection activeCell="F8" sqref="F8"/>
    </sheetView>
  </sheetViews>
  <sheetFormatPr defaultColWidth="11.421875" defaultRowHeight="12.75"/>
  <cols>
    <col min="4" max="4" width="4.140625" style="0" customWidth="1"/>
  </cols>
  <sheetData>
    <row r="2" ht="12.75">
      <c r="B2" t="s">
        <v>11</v>
      </c>
    </row>
    <row r="4" spans="1:4" ht="12.75">
      <c r="A4" t="s">
        <v>9</v>
      </c>
      <c r="D4" t="s">
        <v>1</v>
      </c>
    </row>
    <row r="6" spans="1:4" ht="12.75">
      <c r="A6">
        <v>1</v>
      </c>
      <c r="B6">
        <v>31.29</v>
      </c>
      <c r="C6">
        <v>31.1</v>
      </c>
      <c r="D6" t="s">
        <v>10</v>
      </c>
    </row>
    <row r="7" spans="1:4" ht="12.75">
      <c r="A7">
        <v>2</v>
      </c>
      <c r="B7">
        <v>39.23</v>
      </c>
      <c r="C7">
        <v>39.04</v>
      </c>
      <c r="D7" t="s">
        <v>10</v>
      </c>
    </row>
    <row r="8" spans="1:4" ht="12.75">
      <c r="A8">
        <v>3</v>
      </c>
      <c r="B8">
        <v>33.86</v>
      </c>
      <c r="C8">
        <v>33.68</v>
      </c>
      <c r="D8" t="s">
        <v>10</v>
      </c>
    </row>
    <row r="9" spans="1:4" ht="12.75">
      <c r="A9">
        <v>4</v>
      </c>
      <c r="B9">
        <v>36.66</v>
      </c>
      <c r="C9">
        <v>23.95</v>
      </c>
      <c r="D9" t="s">
        <v>10</v>
      </c>
    </row>
    <row r="10" spans="1:4" ht="12.75">
      <c r="A10">
        <v>5</v>
      </c>
      <c r="B10">
        <v>29.22</v>
      </c>
      <c r="C10">
        <v>23.95</v>
      </c>
      <c r="D10" t="s">
        <v>10</v>
      </c>
    </row>
    <row r="11" spans="1:4" ht="12.75">
      <c r="A11">
        <v>6</v>
      </c>
      <c r="B11">
        <v>15.46</v>
      </c>
      <c r="C11">
        <v>11.09</v>
      </c>
      <c r="D11" t="s">
        <v>10</v>
      </c>
    </row>
    <row r="12" spans="1:4" ht="12.75">
      <c r="A12">
        <v>7</v>
      </c>
      <c r="B12">
        <v>35.38</v>
      </c>
      <c r="C12">
        <v>35.21</v>
      </c>
      <c r="D12" t="s">
        <v>10</v>
      </c>
    </row>
    <row r="13" spans="1:4" ht="12.75">
      <c r="A13">
        <v>8</v>
      </c>
      <c r="B13">
        <v>40.32</v>
      </c>
      <c r="C13">
        <v>40.14</v>
      </c>
      <c r="D13" t="s">
        <v>10</v>
      </c>
    </row>
    <row r="14" spans="1:4" ht="12.75">
      <c r="A14">
        <v>9</v>
      </c>
      <c r="B14">
        <v>39.72</v>
      </c>
      <c r="C14">
        <v>39.53</v>
      </c>
      <c r="D14" t="s">
        <v>10</v>
      </c>
    </row>
    <row r="15" spans="1:4" ht="12.75">
      <c r="A15">
        <v>10</v>
      </c>
      <c r="B15">
        <v>37.26</v>
      </c>
      <c r="C15">
        <v>37.26</v>
      </c>
      <c r="D15" t="s">
        <v>10</v>
      </c>
    </row>
    <row r="16" spans="1:4" ht="12.75">
      <c r="A16">
        <v>11</v>
      </c>
      <c r="B16">
        <v>31.71</v>
      </c>
      <c r="C16">
        <v>29.14</v>
      </c>
      <c r="D16" t="s">
        <v>10</v>
      </c>
    </row>
    <row r="17" spans="1:4" ht="12.75">
      <c r="A17">
        <v>12</v>
      </c>
      <c r="B17">
        <v>41.44</v>
      </c>
      <c r="C17">
        <v>41.25</v>
      </c>
      <c r="D17" t="s">
        <v>10</v>
      </c>
    </row>
    <row r="18" spans="1:4" ht="12.75">
      <c r="A18">
        <v>13</v>
      </c>
      <c r="B18">
        <v>20.84</v>
      </c>
      <c r="C18">
        <v>16.66</v>
      </c>
      <c r="D18" t="s">
        <v>10</v>
      </c>
    </row>
    <row r="19" spans="1:4" ht="12.75">
      <c r="A19">
        <v>14</v>
      </c>
      <c r="B19">
        <v>46.19</v>
      </c>
      <c r="C19">
        <v>46.01</v>
      </c>
      <c r="D19" t="s">
        <v>10</v>
      </c>
    </row>
    <row r="20" spans="1:4" ht="12.75">
      <c r="A20">
        <v>15</v>
      </c>
      <c r="B20">
        <v>42.55</v>
      </c>
      <c r="C20">
        <v>42.38</v>
      </c>
      <c r="D20" t="s">
        <v>10</v>
      </c>
    </row>
    <row r="21" spans="1:4" ht="12.75">
      <c r="A21">
        <v>16</v>
      </c>
      <c r="B21">
        <v>41.36</v>
      </c>
      <c r="C21">
        <v>41.17</v>
      </c>
      <c r="D21" t="s">
        <v>10</v>
      </c>
    </row>
    <row r="22" spans="1:4" ht="12.75">
      <c r="A22">
        <v>17</v>
      </c>
      <c r="B22">
        <v>42.58</v>
      </c>
      <c r="C22">
        <v>42.41</v>
      </c>
      <c r="D22" t="s">
        <v>10</v>
      </c>
    </row>
    <row r="23" spans="1:4" ht="12.75">
      <c r="A23">
        <v>18</v>
      </c>
      <c r="B23">
        <v>39.5</v>
      </c>
      <c r="C23">
        <v>39.32</v>
      </c>
      <c r="D23" t="s">
        <v>10</v>
      </c>
    </row>
    <row r="24" spans="1:4" ht="12.75">
      <c r="A24">
        <v>19</v>
      </c>
      <c r="B24">
        <v>40.45</v>
      </c>
      <c r="C24">
        <v>40.28</v>
      </c>
      <c r="D24" t="s">
        <v>10</v>
      </c>
    </row>
    <row r="25" spans="1:4" ht="12.75">
      <c r="A25">
        <v>20</v>
      </c>
      <c r="B25">
        <v>40.09</v>
      </c>
      <c r="C25">
        <v>38.46</v>
      </c>
      <c r="D25" t="s">
        <v>10</v>
      </c>
    </row>
    <row r="26" spans="1:4" ht="12.75">
      <c r="A26">
        <v>21</v>
      </c>
      <c r="B26">
        <v>32.59</v>
      </c>
      <c r="C26">
        <v>32.42</v>
      </c>
      <c r="D26" t="s">
        <v>10</v>
      </c>
    </row>
    <row r="27" spans="1:4" ht="12.75">
      <c r="A27">
        <v>22</v>
      </c>
      <c r="B27">
        <v>38.93</v>
      </c>
      <c r="C27">
        <v>38.76</v>
      </c>
      <c r="D27" t="s">
        <v>10</v>
      </c>
    </row>
    <row r="28" spans="1:4" ht="12.75">
      <c r="A28">
        <v>23</v>
      </c>
      <c r="B28">
        <v>39.24</v>
      </c>
      <c r="C28">
        <v>39.06</v>
      </c>
      <c r="D28" t="s">
        <v>10</v>
      </c>
    </row>
    <row r="29" spans="1:4" ht="12.75">
      <c r="A29">
        <v>24</v>
      </c>
      <c r="B29">
        <v>41.97</v>
      </c>
      <c r="C29">
        <v>41.79</v>
      </c>
      <c r="D29" t="s">
        <v>10</v>
      </c>
    </row>
    <row r="30" spans="1:4" ht="12.75">
      <c r="A30">
        <v>25</v>
      </c>
      <c r="B30">
        <v>33.86</v>
      </c>
      <c r="C30">
        <v>33.68</v>
      </c>
      <c r="D30" t="s">
        <v>10</v>
      </c>
    </row>
    <row r="31" spans="1:4" ht="12.75">
      <c r="A31">
        <v>26</v>
      </c>
      <c r="B31">
        <v>32.34</v>
      </c>
      <c r="C31">
        <v>32.15</v>
      </c>
      <c r="D31" t="s">
        <v>10</v>
      </c>
    </row>
    <row r="32" spans="1:4" ht="12.75">
      <c r="A32">
        <v>27</v>
      </c>
      <c r="B32">
        <v>39.28</v>
      </c>
      <c r="C32">
        <v>39.1</v>
      </c>
      <c r="D32" t="s">
        <v>10</v>
      </c>
    </row>
    <row r="33" spans="1:4" ht="12.75">
      <c r="A33">
        <v>28</v>
      </c>
      <c r="B33">
        <v>38.81</v>
      </c>
      <c r="C33">
        <v>38.62</v>
      </c>
      <c r="D33" t="s">
        <v>10</v>
      </c>
    </row>
    <row r="34" spans="1:4" ht="12.75">
      <c r="A34">
        <v>29</v>
      </c>
      <c r="B34">
        <v>47.75</v>
      </c>
      <c r="C34">
        <v>47.56</v>
      </c>
      <c r="D34" t="s">
        <v>10</v>
      </c>
    </row>
    <row r="35" spans="1:4" ht="12.75">
      <c r="A35">
        <v>30</v>
      </c>
      <c r="B35">
        <v>22.16</v>
      </c>
      <c r="C35">
        <v>16.88</v>
      </c>
      <c r="D35" t="s">
        <v>10</v>
      </c>
    </row>
    <row r="36" spans="1:4" ht="12.75">
      <c r="A36">
        <v>31</v>
      </c>
      <c r="B36">
        <v>30.33</v>
      </c>
      <c r="C36">
        <v>30.16</v>
      </c>
      <c r="D36" t="s">
        <v>10</v>
      </c>
    </row>
    <row r="37" spans="1:4" ht="12.75">
      <c r="A37">
        <v>32</v>
      </c>
      <c r="B37">
        <v>37.14</v>
      </c>
      <c r="C37">
        <v>36.96</v>
      </c>
      <c r="D37" t="s">
        <v>10</v>
      </c>
    </row>
    <row r="38" spans="1:4" ht="12.75">
      <c r="A38">
        <v>33</v>
      </c>
      <c r="B38">
        <v>38.29</v>
      </c>
      <c r="C38">
        <v>38.12</v>
      </c>
      <c r="D38" t="s">
        <v>10</v>
      </c>
    </row>
    <row r="39" spans="1:4" ht="12.75">
      <c r="A39">
        <v>34</v>
      </c>
      <c r="B39">
        <v>26.39</v>
      </c>
      <c r="C39">
        <v>22.22</v>
      </c>
      <c r="D39" t="s">
        <v>10</v>
      </c>
    </row>
    <row r="40" spans="1:4" ht="12.75">
      <c r="A40">
        <v>35</v>
      </c>
      <c r="B40">
        <v>37.82</v>
      </c>
      <c r="C40">
        <v>37.66</v>
      </c>
      <c r="D40" t="s">
        <v>10</v>
      </c>
    </row>
    <row r="41" spans="1:4" ht="12.75">
      <c r="A41">
        <v>36</v>
      </c>
      <c r="B41">
        <v>37.45</v>
      </c>
      <c r="C41">
        <v>37.27</v>
      </c>
      <c r="D41" t="s">
        <v>10</v>
      </c>
    </row>
    <row r="42" spans="1:4" ht="12.75">
      <c r="A42">
        <v>37</v>
      </c>
      <c r="B42">
        <v>39.39</v>
      </c>
      <c r="C42">
        <v>39.21</v>
      </c>
      <c r="D42" t="s">
        <v>10</v>
      </c>
    </row>
    <row r="43" spans="1:4" ht="12.75">
      <c r="A43">
        <v>38</v>
      </c>
      <c r="B43">
        <v>28.76</v>
      </c>
      <c r="C43">
        <v>28.6</v>
      </c>
      <c r="D43" t="s">
        <v>10</v>
      </c>
    </row>
    <row r="44" spans="1:4" ht="12.75">
      <c r="A44">
        <v>39</v>
      </c>
      <c r="B44">
        <v>40.04</v>
      </c>
      <c r="C44">
        <v>39.87</v>
      </c>
      <c r="D44" t="s">
        <v>10</v>
      </c>
    </row>
    <row r="45" spans="1:4" ht="12.75">
      <c r="A45">
        <v>40</v>
      </c>
      <c r="B45">
        <v>39.72</v>
      </c>
      <c r="C45">
        <v>39.53</v>
      </c>
      <c r="D45" t="s">
        <v>10</v>
      </c>
    </row>
    <row r="46" spans="1:4" ht="12.75">
      <c r="A46">
        <v>41</v>
      </c>
      <c r="B46">
        <v>39.75</v>
      </c>
      <c r="C46">
        <v>39.56</v>
      </c>
      <c r="D46" t="s">
        <v>10</v>
      </c>
    </row>
    <row r="47" spans="1:4" ht="12.75">
      <c r="A47">
        <v>42</v>
      </c>
      <c r="B47">
        <v>31.13</v>
      </c>
      <c r="C47">
        <v>30.96</v>
      </c>
      <c r="D47" t="s">
        <v>10</v>
      </c>
    </row>
    <row r="48" spans="1:4" ht="12.75">
      <c r="A48">
        <v>43</v>
      </c>
      <c r="B48">
        <v>33.54</v>
      </c>
      <c r="C48">
        <v>33.37</v>
      </c>
      <c r="D48" t="s">
        <v>10</v>
      </c>
    </row>
    <row r="49" spans="1:4" ht="12.75">
      <c r="A49">
        <v>44</v>
      </c>
      <c r="B49">
        <v>37.6</v>
      </c>
      <c r="C49">
        <v>37.42</v>
      </c>
      <c r="D49" t="s">
        <v>10</v>
      </c>
    </row>
    <row r="50" spans="1:4" ht="12.75">
      <c r="A50">
        <v>45</v>
      </c>
      <c r="B50">
        <v>37.27</v>
      </c>
      <c r="C50">
        <v>37.1</v>
      </c>
      <c r="D50" t="s">
        <v>10</v>
      </c>
    </row>
    <row r="51" spans="1:4" ht="12.75">
      <c r="A51">
        <v>46</v>
      </c>
      <c r="B51">
        <v>38.05</v>
      </c>
      <c r="C51">
        <v>37.88</v>
      </c>
      <c r="D51" t="s">
        <v>10</v>
      </c>
    </row>
    <row r="52" spans="1:4" ht="12.75">
      <c r="A52">
        <v>47</v>
      </c>
      <c r="B52">
        <v>37.9</v>
      </c>
      <c r="C52">
        <v>37.73</v>
      </c>
      <c r="D52" t="s">
        <v>10</v>
      </c>
    </row>
    <row r="53" spans="1:4" ht="12.75">
      <c r="A53">
        <v>48</v>
      </c>
      <c r="B53">
        <v>43.55</v>
      </c>
      <c r="C53">
        <v>43.38</v>
      </c>
      <c r="D53" t="s">
        <v>10</v>
      </c>
    </row>
    <row r="54" spans="1:4" ht="12.75">
      <c r="A54">
        <v>49</v>
      </c>
      <c r="B54">
        <v>44.79</v>
      </c>
      <c r="C54">
        <v>44.62</v>
      </c>
      <c r="D54" t="s">
        <v>10</v>
      </c>
    </row>
    <row r="55" spans="1:4" ht="12.75">
      <c r="A55">
        <v>50</v>
      </c>
      <c r="B55">
        <v>48.79</v>
      </c>
      <c r="C55">
        <v>48.49</v>
      </c>
      <c r="D55" t="s">
        <v>10</v>
      </c>
    </row>
    <row r="56" spans="1:4" ht="12.75">
      <c r="A56">
        <v>51</v>
      </c>
      <c r="B56">
        <v>42.49</v>
      </c>
      <c r="C56">
        <v>42.31</v>
      </c>
      <c r="D56" t="s">
        <v>10</v>
      </c>
    </row>
    <row r="57" spans="1:4" ht="12.75">
      <c r="A57">
        <v>52</v>
      </c>
      <c r="B57">
        <v>40.55</v>
      </c>
      <c r="C57">
        <v>40.37</v>
      </c>
      <c r="D57" t="s">
        <v>10</v>
      </c>
    </row>
    <row r="58" spans="1:4" ht="12.75">
      <c r="A58">
        <v>53</v>
      </c>
      <c r="B58">
        <v>45.82</v>
      </c>
      <c r="C58">
        <v>45.65</v>
      </c>
      <c r="D58" t="s">
        <v>10</v>
      </c>
    </row>
    <row r="59" spans="1:4" ht="12.75">
      <c r="A59">
        <v>54</v>
      </c>
      <c r="B59">
        <v>40.55</v>
      </c>
      <c r="C59">
        <v>40.37</v>
      </c>
      <c r="D59" t="s">
        <v>10</v>
      </c>
    </row>
    <row r="60" spans="1:4" ht="12.75">
      <c r="A60">
        <v>55</v>
      </c>
      <c r="B60">
        <v>35.61</v>
      </c>
      <c r="C60">
        <v>35.44</v>
      </c>
      <c r="D60" t="s">
        <v>10</v>
      </c>
    </row>
    <row r="61" spans="1:4" ht="12.75">
      <c r="A61">
        <v>56</v>
      </c>
      <c r="B61">
        <v>43.64</v>
      </c>
      <c r="C61">
        <v>43.47</v>
      </c>
      <c r="D61" t="s">
        <v>10</v>
      </c>
    </row>
    <row r="62" spans="1:4" ht="12.75">
      <c r="A62">
        <v>57</v>
      </c>
      <c r="B62">
        <v>35.41</v>
      </c>
      <c r="C62">
        <v>35.24</v>
      </c>
      <c r="D62" t="s">
        <v>10</v>
      </c>
    </row>
    <row r="63" spans="1:4" ht="12.75">
      <c r="A63">
        <v>58</v>
      </c>
      <c r="B63">
        <v>41.31</v>
      </c>
      <c r="C63">
        <v>41.13</v>
      </c>
      <c r="D63" t="s">
        <v>10</v>
      </c>
    </row>
    <row r="64" spans="1:4" ht="12.75">
      <c r="A64">
        <v>59</v>
      </c>
      <c r="B64">
        <v>39.42</v>
      </c>
      <c r="C64">
        <v>39.26</v>
      </c>
      <c r="D64" t="s">
        <v>10</v>
      </c>
    </row>
    <row r="65" spans="1:4" ht="12.75">
      <c r="A65">
        <v>60</v>
      </c>
      <c r="B65">
        <v>39.23</v>
      </c>
      <c r="C65">
        <v>39.04</v>
      </c>
      <c r="D65" t="s">
        <v>10</v>
      </c>
    </row>
    <row r="66" spans="1:4" ht="12.75">
      <c r="A66">
        <v>61</v>
      </c>
      <c r="B66">
        <v>46.83</v>
      </c>
      <c r="C66">
        <v>46.67</v>
      </c>
      <c r="D66" t="s">
        <v>10</v>
      </c>
    </row>
    <row r="67" spans="1:4" ht="12.75">
      <c r="A67">
        <v>62</v>
      </c>
      <c r="B67">
        <v>40.51</v>
      </c>
      <c r="C67">
        <v>40.34</v>
      </c>
      <c r="D67" t="s">
        <v>10</v>
      </c>
    </row>
    <row r="68" spans="1:4" ht="12.75">
      <c r="A68">
        <v>63</v>
      </c>
      <c r="B68">
        <v>32.17</v>
      </c>
      <c r="C68">
        <v>32</v>
      </c>
      <c r="D68" t="s">
        <v>10</v>
      </c>
    </row>
    <row r="69" spans="1:4" ht="12.75">
      <c r="A69">
        <v>64</v>
      </c>
      <c r="B69">
        <v>39.1</v>
      </c>
      <c r="C69">
        <v>38.93</v>
      </c>
      <c r="D69" t="s">
        <v>10</v>
      </c>
    </row>
    <row r="70" spans="1:4" ht="12.75">
      <c r="A70">
        <v>65</v>
      </c>
      <c r="B70">
        <v>38.29</v>
      </c>
      <c r="C70">
        <v>38.12</v>
      </c>
      <c r="D70" t="s">
        <v>10</v>
      </c>
    </row>
    <row r="71" spans="1:4" ht="12.75">
      <c r="A71">
        <v>66</v>
      </c>
      <c r="B71">
        <v>28.97</v>
      </c>
      <c r="C71">
        <v>28.8</v>
      </c>
      <c r="D71" t="s">
        <v>10</v>
      </c>
    </row>
    <row r="72" spans="1:4" ht="12.75">
      <c r="A72">
        <v>67</v>
      </c>
      <c r="B72">
        <v>41.65</v>
      </c>
      <c r="C72">
        <v>41.49</v>
      </c>
      <c r="D72" t="s">
        <v>10</v>
      </c>
    </row>
    <row r="73" spans="1:4" ht="12.75">
      <c r="A73">
        <v>68</v>
      </c>
      <c r="B73">
        <v>33.95</v>
      </c>
      <c r="C73">
        <v>33.76</v>
      </c>
      <c r="D73" t="s">
        <v>10</v>
      </c>
    </row>
    <row r="74" spans="1:4" ht="12.75">
      <c r="A74">
        <v>69</v>
      </c>
      <c r="B74">
        <v>24.77</v>
      </c>
      <c r="C74">
        <v>24.6</v>
      </c>
      <c r="D74" t="s">
        <v>10</v>
      </c>
    </row>
    <row r="75" spans="1:4" ht="12.75">
      <c r="A75">
        <v>70</v>
      </c>
      <c r="B75">
        <v>38.4</v>
      </c>
      <c r="C75">
        <v>38.23</v>
      </c>
      <c r="D75" t="s">
        <v>10</v>
      </c>
    </row>
    <row r="76" spans="1:4" ht="12.75">
      <c r="A76">
        <v>71</v>
      </c>
      <c r="B76">
        <v>31.31</v>
      </c>
      <c r="C76">
        <v>31.13</v>
      </c>
      <c r="D76" t="s">
        <v>10</v>
      </c>
    </row>
    <row r="77" spans="1:4" ht="12.75">
      <c r="A77">
        <v>72</v>
      </c>
      <c r="B77">
        <v>41.8</v>
      </c>
      <c r="C77">
        <v>41.64</v>
      </c>
      <c r="D77" t="s">
        <v>10</v>
      </c>
    </row>
    <row r="78" spans="1:4" ht="12.75">
      <c r="A78">
        <v>73</v>
      </c>
      <c r="B78">
        <v>30.52</v>
      </c>
      <c r="C78">
        <v>30.36</v>
      </c>
      <c r="D78" t="s">
        <v>10</v>
      </c>
    </row>
    <row r="79" spans="1:4" ht="12.75">
      <c r="A79">
        <v>74</v>
      </c>
      <c r="B79">
        <v>31.63</v>
      </c>
      <c r="C79">
        <v>31.46</v>
      </c>
      <c r="D79" t="s">
        <v>10</v>
      </c>
    </row>
    <row r="80" spans="1:4" ht="12.75">
      <c r="A80">
        <v>75</v>
      </c>
      <c r="B80">
        <v>32.37</v>
      </c>
      <c r="C80">
        <v>32.2</v>
      </c>
      <c r="D80" t="s">
        <v>10</v>
      </c>
    </row>
    <row r="81" spans="1:4" ht="12.75">
      <c r="A81">
        <v>76</v>
      </c>
      <c r="B81">
        <v>38.18</v>
      </c>
      <c r="C81">
        <v>37.99</v>
      </c>
      <c r="D81" t="s">
        <v>10</v>
      </c>
    </row>
    <row r="82" spans="1:4" ht="12.75">
      <c r="A82">
        <v>77</v>
      </c>
      <c r="B82">
        <v>31.73</v>
      </c>
      <c r="C82">
        <v>31.55</v>
      </c>
      <c r="D82" t="s">
        <v>10</v>
      </c>
    </row>
    <row r="83" spans="1:4" ht="12.75">
      <c r="A83">
        <v>78</v>
      </c>
      <c r="B83">
        <v>33.54</v>
      </c>
      <c r="C83">
        <v>33.37</v>
      </c>
      <c r="D83" t="s">
        <v>10</v>
      </c>
    </row>
    <row r="84" spans="1:4" ht="12.75">
      <c r="A84">
        <v>79</v>
      </c>
      <c r="B84">
        <v>42.32</v>
      </c>
      <c r="C84">
        <v>42.17</v>
      </c>
      <c r="D84" t="s">
        <v>10</v>
      </c>
    </row>
    <row r="85" spans="1:4" ht="12.75">
      <c r="A85">
        <v>80</v>
      </c>
      <c r="B85">
        <v>38.12</v>
      </c>
      <c r="C85">
        <v>37.93</v>
      </c>
      <c r="D85" t="s">
        <v>10</v>
      </c>
    </row>
    <row r="86" spans="1:4" ht="12.75">
      <c r="A86">
        <v>81</v>
      </c>
      <c r="B86">
        <v>36.13</v>
      </c>
      <c r="C86">
        <v>35.94</v>
      </c>
      <c r="D86" t="s">
        <v>10</v>
      </c>
    </row>
    <row r="87" spans="1:4" ht="12.75">
      <c r="A87">
        <v>82</v>
      </c>
      <c r="B87">
        <v>36.47</v>
      </c>
      <c r="C87">
        <v>36.3</v>
      </c>
      <c r="D87" t="s">
        <v>10</v>
      </c>
    </row>
    <row r="88" spans="1:4" ht="12.75">
      <c r="A88">
        <v>83</v>
      </c>
      <c r="B88">
        <v>32.11</v>
      </c>
      <c r="C88">
        <v>25.43</v>
      </c>
      <c r="D88" t="s">
        <v>10</v>
      </c>
    </row>
    <row r="89" spans="1:4" ht="12.75">
      <c r="A89">
        <v>84</v>
      </c>
      <c r="B89">
        <v>21.07</v>
      </c>
      <c r="C89">
        <v>16.88</v>
      </c>
      <c r="D89" t="s">
        <v>10</v>
      </c>
    </row>
    <row r="90" spans="1:4" ht="12.75">
      <c r="A90">
        <v>85</v>
      </c>
      <c r="B90">
        <v>38.71</v>
      </c>
      <c r="C90">
        <v>38.53</v>
      </c>
      <c r="D90" t="s">
        <v>10</v>
      </c>
    </row>
    <row r="91" spans="1:4" ht="12.75">
      <c r="A91">
        <v>86</v>
      </c>
      <c r="B91">
        <v>42.56</v>
      </c>
      <c r="C91">
        <v>42.39</v>
      </c>
      <c r="D91" t="s">
        <v>10</v>
      </c>
    </row>
    <row r="92" spans="1:4" ht="12.75">
      <c r="A92">
        <v>87</v>
      </c>
      <c r="B92">
        <v>41.36</v>
      </c>
      <c r="C92">
        <v>41.17</v>
      </c>
      <c r="D92" t="s">
        <v>10</v>
      </c>
    </row>
    <row r="93" spans="1:4" ht="12.75">
      <c r="A93">
        <v>88</v>
      </c>
      <c r="B93">
        <v>39.28</v>
      </c>
      <c r="C93">
        <v>39.1</v>
      </c>
      <c r="D93" t="s">
        <v>10</v>
      </c>
    </row>
    <row r="94" spans="1:4" ht="12.75">
      <c r="A94">
        <v>89</v>
      </c>
      <c r="B94">
        <v>38.51</v>
      </c>
      <c r="C94">
        <v>38.34</v>
      </c>
      <c r="D94" t="s">
        <v>10</v>
      </c>
    </row>
    <row r="95" spans="1:4" ht="12.75">
      <c r="A95">
        <v>90</v>
      </c>
      <c r="B95">
        <v>33.96</v>
      </c>
      <c r="C95">
        <v>33.68</v>
      </c>
      <c r="D95" t="s">
        <v>10</v>
      </c>
    </row>
    <row r="96" spans="1:4" ht="12.75">
      <c r="A96">
        <v>91</v>
      </c>
      <c r="B96">
        <v>32.89</v>
      </c>
      <c r="C96">
        <v>32.71</v>
      </c>
      <c r="D96" t="s">
        <v>10</v>
      </c>
    </row>
    <row r="97" spans="1:4" ht="12.75">
      <c r="A97">
        <v>92</v>
      </c>
      <c r="B97">
        <v>32.37</v>
      </c>
      <c r="C97">
        <v>32.2</v>
      </c>
      <c r="D97" t="s">
        <v>10</v>
      </c>
    </row>
    <row r="98" spans="1:4" ht="12.75">
      <c r="A98">
        <v>93</v>
      </c>
      <c r="B98">
        <v>32.37</v>
      </c>
      <c r="C98">
        <v>32.2</v>
      </c>
      <c r="D98" t="s">
        <v>10</v>
      </c>
    </row>
    <row r="99" spans="1:4" ht="12.75">
      <c r="A99">
        <v>94</v>
      </c>
      <c r="B99">
        <v>32.37</v>
      </c>
      <c r="C99">
        <v>32.2</v>
      </c>
      <c r="D99" t="s">
        <v>10</v>
      </c>
    </row>
    <row r="100" spans="1:4" ht="12.75">
      <c r="A100">
        <v>95</v>
      </c>
      <c r="B100">
        <v>33.54</v>
      </c>
      <c r="C100">
        <v>33.37</v>
      </c>
      <c r="D100" t="s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I15"/>
  <sheetViews>
    <sheetView zoomScalePageLayoutView="0" workbookViewId="0" topLeftCell="C1">
      <selection activeCell="F11" sqref="F11"/>
    </sheetView>
  </sheetViews>
  <sheetFormatPr defaultColWidth="11.421875" defaultRowHeight="12.75"/>
  <sheetData>
    <row r="3" ht="13.5" thickBot="1"/>
    <row r="4" spans="2:5" ht="13.5" thickBot="1">
      <c r="B4" t="s">
        <v>12</v>
      </c>
      <c r="E4" s="4">
        <f>transporteur!E3</f>
        <v>35</v>
      </c>
    </row>
    <row r="5" ht="13.5" thickBot="1"/>
    <row r="6" spans="4:5" ht="13.5" thickBot="1">
      <c r="D6" t="s">
        <v>13</v>
      </c>
      <c r="E6" s="4">
        <f>transporteur!E5</f>
        <v>2</v>
      </c>
    </row>
    <row r="7" spans="7:9" ht="13.5" thickBot="1">
      <c r="G7" t="s">
        <v>15</v>
      </c>
      <c r="H7" s="6">
        <f>(E8/100*1.2*1.8)*E6*'ml vol taxable'!F6</f>
        <v>864</v>
      </c>
      <c r="I7" t="s">
        <v>17</v>
      </c>
    </row>
    <row r="8" spans="4:5" ht="13.5" thickBot="1">
      <c r="D8" t="s">
        <v>16</v>
      </c>
      <c r="E8" s="4">
        <f>transporteur!E7</f>
        <v>80</v>
      </c>
    </row>
    <row r="9" ht="12.75">
      <c r="D9" s="7" t="s">
        <v>18</v>
      </c>
    </row>
    <row r="11" ht="12.75">
      <c r="F11">
        <f>IF(H7&lt;999,VLOOKUP(E4,'ml prix vol'!A6:B100,2),VLOOKUP(E4,'ml prix vol'!A6:C100,3))</f>
        <v>37.82</v>
      </c>
    </row>
    <row r="14" ht="13.5" thickBot="1"/>
    <row r="15" spans="3:8" ht="13.5" thickBot="1">
      <c r="C15" t="s">
        <v>14</v>
      </c>
      <c r="E15" s="5">
        <f>H7*F11/100</f>
        <v>326.7648</v>
      </c>
      <c r="F15" t="s">
        <v>10</v>
      </c>
      <c r="G15" s="8">
        <f>E15*6.55957</f>
        <v>2143.4365791359996</v>
      </c>
      <c r="H15" t="s">
        <v>19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67"/>
  <sheetViews>
    <sheetView zoomScalePageLayoutView="0" workbookViewId="0" topLeftCell="A3">
      <selection activeCell="J4" sqref="J4"/>
    </sheetView>
  </sheetViews>
  <sheetFormatPr defaultColWidth="11.421875" defaultRowHeight="12.75"/>
  <cols>
    <col min="1" max="1" width="3.140625" style="0" customWidth="1"/>
    <col min="2" max="2" width="4.421875" style="0" customWidth="1"/>
    <col min="3" max="3" width="6.8515625" style="0" customWidth="1"/>
    <col min="4" max="4" width="4.28125" style="0" customWidth="1"/>
    <col min="7" max="7" width="1.1484375" style="3" customWidth="1"/>
    <col min="8" max="8" width="3.28125" style="0" customWidth="1"/>
    <col min="9" max="9" width="5.421875" style="0" customWidth="1"/>
    <col min="11" max="11" width="4.7109375" style="0" customWidth="1"/>
    <col min="12" max="12" width="9.421875" style="0" customWidth="1"/>
  </cols>
  <sheetData>
    <row r="3" ht="12.75">
      <c r="C3" t="s">
        <v>0</v>
      </c>
    </row>
    <row r="5" spans="6:13" ht="12.75">
      <c r="F5" t="s">
        <v>5</v>
      </c>
      <c r="M5" t="s">
        <v>5</v>
      </c>
    </row>
    <row r="6" spans="3:13" ht="12.75">
      <c r="C6" t="s">
        <v>4</v>
      </c>
      <c r="E6" s="9" t="s">
        <v>20</v>
      </c>
      <c r="F6" s="1">
        <v>200</v>
      </c>
      <c r="J6" t="s">
        <v>8</v>
      </c>
      <c r="L6" s="9" t="s">
        <v>20</v>
      </c>
      <c r="M6" s="1">
        <v>200</v>
      </c>
    </row>
    <row r="8" spans="5:12" ht="12.75">
      <c r="E8" t="s">
        <v>6</v>
      </c>
      <c r="L8" t="s">
        <v>6</v>
      </c>
    </row>
    <row r="9" spans="1:13" ht="12.75">
      <c r="A9">
        <v>1</v>
      </c>
      <c r="B9" t="s">
        <v>3</v>
      </c>
      <c r="C9">
        <v>1.72</v>
      </c>
      <c r="D9" t="s">
        <v>2</v>
      </c>
      <c r="E9" s="2">
        <f>C9*F6</f>
        <v>344</v>
      </c>
      <c r="F9" t="s">
        <v>7</v>
      </c>
      <c r="H9">
        <v>1</v>
      </c>
      <c r="I9" t="s">
        <v>3</v>
      </c>
      <c r="J9">
        <v>2.16</v>
      </c>
      <c r="K9" t="s">
        <v>2</v>
      </c>
      <c r="L9" s="2">
        <f>J9*M6</f>
        <v>432</v>
      </c>
      <c r="M9" t="s">
        <v>7</v>
      </c>
    </row>
    <row r="10" spans="1:13" ht="12.75">
      <c r="A10">
        <v>2</v>
      </c>
      <c r="B10" t="s">
        <v>3</v>
      </c>
      <c r="C10">
        <f>A10*C9</f>
        <v>3.44</v>
      </c>
      <c r="D10" t="s">
        <v>2</v>
      </c>
      <c r="E10" s="2">
        <f aca="true" t="shared" si="0" ref="E10:E41">C10*$F$6</f>
        <v>688</v>
      </c>
      <c r="F10" t="s">
        <v>7</v>
      </c>
      <c r="H10">
        <v>2</v>
      </c>
      <c r="I10" t="s">
        <v>3</v>
      </c>
      <c r="J10">
        <f>H10*J9</f>
        <v>4.32</v>
      </c>
      <c r="K10" t="s">
        <v>2</v>
      </c>
      <c r="L10" s="2">
        <f aca="true" t="shared" si="1" ref="L10:L32">J10*$F$6</f>
        <v>864</v>
      </c>
      <c r="M10" t="s">
        <v>7</v>
      </c>
    </row>
    <row r="11" spans="1:13" ht="12.75">
      <c r="A11">
        <v>3</v>
      </c>
      <c r="B11" t="s">
        <v>3</v>
      </c>
      <c r="C11">
        <f aca="true" t="shared" si="2" ref="C11:C41">A11*$C$9</f>
        <v>5.16</v>
      </c>
      <c r="D11" t="s">
        <v>2</v>
      </c>
      <c r="E11" s="2">
        <f t="shared" si="0"/>
        <v>1032</v>
      </c>
      <c r="F11" t="s">
        <v>7</v>
      </c>
      <c r="H11">
        <v>3</v>
      </c>
      <c r="I11" t="s">
        <v>3</v>
      </c>
      <c r="J11">
        <f aca="true" t="shared" si="3" ref="J11:J32">H11*$J$9</f>
        <v>6.48</v>
      </c>
      <c r="K11" t="s">
        <v>2</v>
      </c>
      <c r="L11" s="2">
        <f t="shared" si="1"/>
        <v>1296</v>
      </c>
      <c r="M11" t="s">
        <v>7</v>
      </c>
    </row>
    <row r="12" spans="1:13" ht="12.75">
      <c r="A12">
        <v>4</v>
      </c>
      <c r="B12" t="s">
        <v>3</v>
      </c>
      <c r="C12">
        <f t="shared" si="2"/>
        <v>6.88</v>
      </c>
      <c r="D12" t="s">
        <v>2</v>
      </c>
      <c r="E12" s="2">
        <f t="shared" si="0"/>
        <v>1376</v>
      </c>
      <c r="F12" t="s">
        <v>7</v>
      </c>
      <c r="H12">
        <v>4</v>
      </c>
      <c r="I12" t="s">
        <v>3</v>
      </c>
      <c r="J12">
        <f t="shared" si="3"/>
        <v>8.64</v>
      </c>
      <c r="K12" t="s">
        <v>2</v>
      </c>
      <c r="L12" s="2">
        <f t="shared" si="1"/>
        <v>1728</v>
      </c>
      <c r="M12" t="s">
        <v>7</v>
      </c>
    </row>
    <row r="13" spans="1:13" ht="12.75">
      <c r="A13">
        <v>5</v>
      </c>
      <c r="B13" t="s">
        <v>3</v>
      </c>
      <c r="C13">
        <f t="shared" si="2"/>
        <v>8.6</v>
      </c>
      <c r="D13" t="s">
        <v>2</v>
      </c>
      <c r="E13" s="2">
        <f t="shared" si="0"/>
        <v>1720</v>
      </c>
      <c r="F13" t="s">
        <v>7</v>
      </c>
      <c r="H13">
        <v>5</v>
      </c>
      <c r="I13" t="s">
        <v>3</v>
      </c>
      <c r="J13">
        <f t="shared" si="3"/>
        <v>10.8</v>
      </c>
      <c r="K13" t="s">
        <v>2</v>
      </c>
      <c r="L13" s="2">
        <f t="shared" si="1"/>
        <v>2160</v>
      </c>
      <c r="M13" t="s">
        <v>7</v>
      </c>
    </row>
    <row r="14" spans="1:13" ht="12.75">
      <c r="A14">
        <v>6</v>
      </c>
      <c r="B14" t="s">
        <v>3</v>
      </c>
      <c r="C14">
        <f t="shared" si="2"/>
        <v>10.32</v>
      </c>
      <c r="D14" t="s">
        <v>2</v>
      </c>
      <c r="E14" s="2">
        <f t="shared" si="0"/>
        <v>2064</v>
      </c>
      <c r="F14" t="s">
        <v>7</v>
      </c>
      <c r="H14">
        <v>6</v>
      </c>
      <c r="I14" t="s">
        <v>3</v>
      </c>
      <c r="J14">
        <f t="shared" si="3"/>
        <v>12.96</v>
      </c>
      <c r="K14" t="s">
        <v>2</v>
      </c>
      <c r="L14" s="2">
        <f t="shared" si="1"/>
        <v>2592</v>
      </c>
      <c r="M14" t="s">
        <v>7</v>
      </c>
    </row>
    <row r="15" spans="1:13" ht="12.75">
      <c r="A15">
        <v>7</v>
      </c>
      <c r="B15" t="s">
        <v>3</v>
      </c>
      <c r="C15">
        <f t="shared" si="2"/>
        <v>12.04</v>
      </c>
      <c r="D15" t="s">
        <v>2</v>
      </c>
      <c r="E15" s="2">
        <f t="shared" si="0"/>
        <v>2408</v>
      </c>
      <c r="F15" t="s">
        <v>7</v>
      </c>
      <c r="H15">
        <v>7</v>
      </c>
      <c r="I15" t="s">
        <v>3</v>
      </c>
      <c r="J15">
        <f t="shared" si="3"/>
        <v>15.120000000000001</v>
      </c>
      <c r="K15" t="s">
        <v>2</v>
      </c>
      <c r="L15" s="2">
        <f t="shared" si="1"/>
        <v>3024</v>
      </c>
      <c r="M15" t="s">
        <v>7</v>
      </c>
    </row>
    <row r="16" spans="1:13" ht="12.75">
      <c r="A16">
        <v>8</v>
      </c>
      <c r="B16" t="s">
        <v>3</v>
      </c>
      <c r="C16">
        <f t="shared" si="2"/>
        <v>13.76</v>
      </c>
      <c r="D16" t="s">
        <v>2</v>
      </c>
      <c r="E16" s="2">
        <f t="shared" si="0"/>
        <v>2752</v>
      </c>
      <c r="F16" t="s">
        <v>7</v>
      </c>
      <c r="H16">
        <v>8</v>
      </c>
      <c r="I16" t="s">
        <v>3</v>
      </c>
      <c r="J16">
        <f t="shared" si="3"/>
        <v>17.28</v>
      </c>
      <c r="K16" t="s">
        <v>2</v>
      </c>
      <c r="L16" s="2">
        <f t="shared" si="1"/>
        <v>3456</v>
      </c>
      <c r="M16" t="s">
        <v>7</v>
      </c>
    </row>
    <row r="17" spans="1:13" ht="12.75">
      <c r="A17">
        <v>9</v>
      </c>
      <c r="B17" t="s">
        <v>3</v>
      </c>
      <c r="C17">
        <f t="shared" si="2"/>
        <v>15.48</v>
      </c>
      <c r="D17" t="s">
        <v>2</v>
      </c>
      <c r="E17" s="2">
        <f t="shared" si="0"/>
        <v>3096</v>
      </c>
      <c r="F17" t="s">
        <v>7</v>
      </c>
      <c r="H17">
        <v>9</v>
      </c>
      <c r="I17" t="s">
        <v>3</v>
      </c>
      <c r="J17">
        <f t="shared" si="3"/>
        <v>19.44</v>
      </c>
      <c r="K17" t="s">
        <v>2</v>
      </c>
      <c r="L17" s="2">
        <f t="shared" si="1"/>
        <v>3888.0000000000005</v>
      </c>
      <c r="M17" t="s">
        <v>7</v>
      </c>
    </row>
    <row r="18" spans="1:13" ht="12.75">
      <c r="A18">
        <v>10</v>
      </c>
      <c r="B18" t="s">
        <v>3</v>
      </c>
      <c r="C18">
        <f t="shared" si="2"/>
        <v>17.2</v>
      </c>
      <c r="D18" t="s">
        <v>2</v>
      </c>
      <c r="E18" s="2">
        <f t="shared" si="0"/>
        <v>3440</v>
      </c>
      <c r="F18" t="s">
        <v>7</v>
      </c>
      <c r="H18">
        <v>10</v>
      </c>
      <c r="I18" t="s">
        <v>3</v>
      </c>
      <c r="J18">
        <f t="shared" si="3"/>
        <v>21.6</v>
      </c>
      <c r="K18" t="s">
        <v>2</v>
      </c>
      <c r="L18" s="2">
        <f t="shared" si="1"/>
        <v>4320</v>
      </c>
      <c r="M18" t="s">
        <v>7</v>
      </c>
    </row>
    <row r="19" spans="1:13" ht="12.75">
      <c r="A19">
        <v>11</v>
      </c>
      <c r="B19" t="s">
        <v>3</v>
      </c>
      <c r="C19">
        <f t="shared" si="2"/>
        <v>18.919999999999998</v>
      </c>
      <c r="D19" t="s">
        <v>2</v>
      </c>
      <c r="E19" s="2">
        <f t="shared" si="0"/>
        <v>3783.9999999999995</v>
      </c>
      <c r="F19" t="s">
        <v>7</v>
      </c>
      <c r="H19">
        <v>11</v>
      </c>
      <c r="I19" t="s">
        <v>3</v>
      </c>
      <c r="J19">
        <f t="shared" si="3"/>
        <v>23.76</v>
      </c>
      <c r="K19" t="s">
        <v>2</v>
      </c>
      <c r="L19" s="2">
        <f t="shared" si="1"/>
        <v>4752</v>
      </c>
      <c r="M19" t="s">
        <v>7</v>
      </c>
    </row>
    <row r="20" spans="1:13" ht="12.75">
      <c r="A20">
        <v>12</v>
      </c>
      <c r="B20" t="s">
        <v>3</v>
      </c>
      <c r="C20">
        <f t="shared" si="2"/>
        <v>20.64</v>
      </c>
      <c r="D20" t="s">
        <v>2</v>
      </c>
      <c r="E20" s="2">
        <f t="shared" si="0"/>
        <v>4128</v>
      </c>
      <c r="F20" t="s">
        <v>7</v>
      </c>
      <c r="H20">
        <v>12</v>
      </c>
      <c r="I20" t="s">
        <v>3</v>
      </c>
      <c r="J20">
        <f t="shared" si="3"/>
        <v>25.92</v>
      </c>
      <c r="K20" t="s">
        <v>2</v>
      </c>
      <c r="L20" s="2">
        <f t="shared" si="1"/>
        <v>5184</v>
      </c>
      <c r="M20" t="s">
        <v>7</v>
      </c>
    </row>
    <row r="21" spans="1:13" ht="12.75">
      <c r="A21">
        <v>13</v>
      </c>
      <c r="B21" t="s">
        <v>3</v>
      </c>
      <c r="C21">
        <f t="shared" si="2"/>
        <v>22.36</v>
      </c>
      <c r="D21" t="s">
        <v>2</v>
      </c>
      <c r="E21" s="2">
        <f t="shared" si="0"/>
        <v>4472</v>
      </c>
      <c r="F21" t="s">
        <v>7</v>
      </c>
      <c r="H21">
        <v>13</v>
      </c>
      <c r="I21" t="s">
        <v>3</v>
      </c>
      <c r="J21">
        <f t="shared" si="3"/>
        <v>28.080000000000002</v>
      </c>
      <c r="K21" t="s">
        <v>2</v>
      </c>
      <c r="L21" s="2">
        <f t="shared" si="1"/>
        <v>5616</v>
      </c>
      <c r="M21" t="s">
        <v>7</v>
      </c>
    </row>
    <row r="22" spans="1:13" ht="12.75">
      <c r="A22">
        <v>14</v>
      </c>
      <c r="B22" t="s">
        <v>3</v>
      </c>
      <c r="C22">
        <f t="shared" si="2"/>
        <v>24.08</v>
      </c>
      <c r="D22" t="s">
        <v>2</v>
      </c>
      <c r="E22" s="2">
        <f t="shared" si="0"/>
        <v>4816</v>
      </c>
      <c r="F22" t="s">
        <v>7</v>
      </c>
      <c r="H22">
        <v>14</v>
      </c>
      <c r="I22" t="s">
        <v>3</v>
      </c>
      <c r="J22">
        <f t="shared" si="3"/>
        <v>30.240000000000002</v>
      </c>
      <c r="K22" t="s">
        <v>2</v>
      </c>
      <c r="L22" s="2">
        <f t="shared" si="1"/>
        <v>6048</v>
      </c>
      <c r="M22" t="s">
        <v>7</v>
      </c>
    </row>
    <row r="23" spans="1:13" ht="12.75">
      <c r="A23">
        <v>15</v>
      </c>
      <c r="B23" t="s">
        <v>3</v>
      </c>
      <c r="C23">
        <f t="shared" si="2"/>
        <v>25.8</v>
      </c>
      <c r="D23" t="s">
        <v>2</v>
      </c>
      <c r="E23" s="2">
        <f t="shared" si="0"/>
        <v>5160</v>
      </c>
      <c r="F23" t="s">
        <v>7</v>
      </c>
      <c r="H23">
        <v>15</v>
      </c>
      <c r="I23" t="s">
        <v>3</v>
      </c>
      <c r="J23">
        <f t="shared" si="3"/>
        <v>32.400000000000006</v>
      </c>
      <c r="K23" t="s">
        <v>2</v>
      </c>
      <c r="L23" s="2">
        <f t="shared" si="1"/>
        <v>6480.000000000001</v>
      </c>
      <c r="M23" t="s">
        <v>7</v>
      </c>
    </row>
    <row r="24" spans="1:13" ht="12.75">
      <c r="A24">
        <v>16</v>
      </c>
      <c r="B24" t="s">
        <v>3</v>
      </c>
      <c r="C24">
        <f t="shared" si="2"/>
        <v>27.52</v>
      </c>
      <c r="D24" t="s">
        <v>2</v>
      </c>
      <c r="E24" s="2">
        <f t="shared" si="0"/>
        <v>5504</v>
      </c>
      <c r="F24" t="s">
        <v>7</v>
      </c>
      <c r="H24">
        <v>16</v>
      </c>
      <c r="I24" t="s">
        <v>3</v>
      </c>
      <c r="J24">
        <f t="shared" si="3"/>
        <v>34.56</v>
      </c>
      <c r="K24" t="s">
        <v>2</v>
      </c>
      <c r="L24" s="2">
        <f t="shared" si="1"/>
        <v>6912</v>
      </c>
      <c r="M24" t="s">
        <v>7</v>
      </c>
    </row>
    <row r="25" spans="1:13" ht="12.75">
      <c r="A25">
        <v>17</v>
      </c>
      <c r="B25" t="s">
        <v>3</v>
      </c>
      <c r="C25">
        <f t="shared" si="2"/>
        <v>29.24</v>
      </c>
      <c r="D25" t="s">
        <v>2</v>
      </c>
      <c r="E25" s="2">
        <f t="shared" si="0"/>
        <v>5848</v>
      </c>
      <c r="F25" t="s">
        <v>7</v>
      </c>
      <c r="H25">
        <v>17</v>
      </c>
      <c r="I25" t="s">
        <v>3</v>
      </c>
      <c r="J25">
        <f t="shared" si="3"/>
        <v>36.72</v>
      </c>
      <c r="K25" t="s">
        <v>2</v>
      </c>
      <c r="L25" s="2">
        <f t="shared" si="1"/>
        <v>7344</v>
      </c>
      <c r="M25" t="s">
        <v>7</v>
      </c>
    </row>
    <row r="26" spans="1:13" ht="12.75">
      <c r="A26">
        <v>18</v>
      </c>
      <c r="B26" t="s">
        <v>3</v>
      </c>
      <c r="C26">
        <f t="shared" si="2"/>
        <v>30.96</v>
      </c>
      <c r="D26" t="s">
        <v>2</v>
      </c>
      <c r="E26" s="2">
        <f t="shared" si="0"/>
        <v>6192</v>
      </c>
      <c r="F26" t="s">
        <v>7</v>
      </c>
      <c r="H26">
        <v>18</v>
      </c>
      <c r="I26" t="s">
        <v>3</v>
      </c>
      <c r="J26">
        <f t="shared" si="3"/>
        <v>38.88</v>
      </c>
      <c r="K26" t="s">
        <v>2</v>
      </c>
      <c r="L26" s="2">
        <f t="shared" si="1"/>
        <v>7776.000000000001</v>
      </c>
      <c r="M26" t="s">
        <v>7</v>
      </c>
    </row>
    <row r="27" spans="1:13" ht="12.75">
      <c r="A27">
        <v>19</v>
      </c>
      <c r="B27" t="s">
        <v>3</v>
      </c>
      <c r="C27">
        <f t="shared" si="2"/>
        <v>32.68</v>
      </c>
      <c r="D27" t="s">
        <v>2</v>
      </c>
      <c r="E27" s="2">
        <f t="shared" si="0"/>
        <v>6536</v>
      </c>
      <c r="F27" t="s">
        <v>7</v>
      </c>
      <c r="H27">
        <v>19</v>
      </c>
      <c r="I27" t="s">
        <v>3</v>
      </c>
      <c r="J27">
        <f t="shared" si="3"/>
        <v>41.040000000000006</v>
      </c>
      <c r="K27" t="s">
        <v>2</v>
      </c>
      <c r="L27" s="2">
        <f t="shared" si="1"/>
        <v>8208.000000000002</v>
      </c>
      <c r="M27" t="s">
        <v>7</v>
      </c>
    </row>
    <row r="28" spans="1:13" ht="12.75">
      <c r="A28">
        <v>20</v>
      </c>
      <c r="B28" t="s">
        <v>3</v>
      </c>
      <c r="C28">
        <f t="shared" si="2"/>
        <v>34.4</v>
      </c>
      <c r="D28" t="s">
        <v>2</v>
      </c>
      <c r="E28" s="2">
        <f t="shared" si="0"/>
        <v>6880</v>
      </c>
      <c r="F28" t="s">
        <v>7</v>
      </c>
      <c r="H28">
        <v>20</v>
      </c>
      <c r="I28" t="s">
        <v>3</v>
      </c>
      <c r="J28">
        <f t="shared" si="3"/>
        <v>43.2</v>
      </c>
      <c r="K28" t="s">
        <v>2</v>
      </c>
      <c r="L28" s="2">
        <f t="shared" si="1"/>
        <v>8640</v>
      </c>
      <c r="M28" t="s">
        <v>7</v>
      </c>
    </row>
    <row r="29" spans="1:13" ht="12.75">
      <c r="A29">
        <v>21</v>
      </c>
      <c r="B29" t="s">
        <v>3</v>
      </c>
      <c r="C29">
        <f t="shared" si="2"/>
        <v>36.12</v>
      </c>
      <c r="D29" t="s">
        <v>2</v>
      </c>
      <c r="E29" s="2">
        <f t="shared" si="0"/>
        <v>7223.999999999999</v>
      </c>
      <c r="F29" t="s">
        <v>7</v>
      </c>
      <c r="H29">
        <v>21</v>
      </c>
      <c r="I29" t="s">
        <v>3</v>
      </c>
      <c r="J29">
        <f t="shared" si="3"/>
        <v>45.36</v>
      </c>
      <c r="K29" t="s">
        <v>2</v>
      </c>
      <c r="L29" s="2">
        <f t="shared" si="1"/>
        <v>9072</v>
      </c>
      <c r="M29" t="s">
        <v>7</v>
      </c>
    </row>
    <row r="30" spans="1:13" ht="12.75">
      <c r="A30">
        <v>22</v>
      </c>
      <c r="B30" t="s">
        <v>3</v>
      </c>
      <c r="C30">
        <f t="shared" si="2"/>
        <v>37.839999999999996</v>
      </c>
      <c r="D30" t="s">
        <v>2</v>
      </c>
      <c r="E30" s="2">
        <f t="shared" si="0"/>
        <v>7567.999999999999</v>
      </c>
      <c r="F30" t="s">
        <v>7</v>
      </c>
      <c r="H30">
        <v>22</v>
      </c>
      <c r="I30" t="s">
        <v>3</v>
      </c>
      <c r="J30">
        <f t="shared" si="3"/>
        <v>47.52</v>
      </c>
      <c r="K30" t="s">
        <v>2</v>
      </c>
      <c r="L30" s="2">
        <f t="shared" si="1"/>
        <v>9504</v>
      </c>
      <c r="M30" t="s">
        <v>7</v>
      </c>
    </row>
    <row r="31" spans="1:13" ht="12.75">
      <c r="A31">
        <v>23</v>
      </c>
      <c r="B31" t="s">
        <v>3</v>
      </c>
      <c r="C31">
        <f t="shared" si="2"/>
        <v>39.56</v>
      </c>
      <c r="D31" t="s">
        <v>2</v>
      </c>
      <c r="E31" s="2">
        <f t="shared" si="0"/>
        <v>7912</v>
      </c>
      <c r="F31" t="s">
        <v>7</v>
      </c>
      <c r="H31">
        <v>23</v>
      </c>
      <c r="I31" t="s">
        <v>3</v>
      </c>
      <c r="J31">
        <f t="shared" si="3"/>
        <v>49.68000000000001</v>
      </c>
      <c r="K31" t="s">
        <v>2</v>
      </c>
      <c r="L31" s="2">
        <f t="shared" si="1"/>
        <v>9936.000000000002</v>
      </c>
      <c r="M31" t="s">
        <v>7</v>
      </c>
    </row>
    <row r="32" spans="1:13" ht="12.75">
      <c r="A32">
        <v>24</v>
      </c>
      <c r="B32" t="s">
        <v>3</v>
      </c>
      <c r="C32">
        <f t="shared" si="2"/>
        <v>41.28</v>
      </c>
      <c r="D32" t="s">
        <v>2</v>
      </c>
      <c r="E32" s="2">
        <f t="shared" si="0"/>
        <v>8256</v>
      </c>
      <c r="F32" t="s">
        <v>7</v>
      </c>
      <c r="H32">
        <v>24</v>
      </c>
      <c r="I32" t="s">
        <v>3</v>
      </c>
      <c r="J32">
        <f t="shared" si="3"/>
        <v>51.84</v>
      </c>
      <c r="K32" t="s">
        <v>2</v>
      </c>
      <c r="L32" s="2">
        <f t="shared" si="1"/>
        <v>10368</v>
      </c>
      <c r="M32" t="s">
        <v>7</v>
      </c>
    </row>
    <row r="33" spans="1:12" ht="12.75">
      <c r="A33">
        <v>25</v>
      </c>
      <c r="B33" t="s">
        <v>3</v>
      </c>
      <c r="C33">
        <f t="shared" si="2"/>
        <v>43</v>
      </c>
      <c r="D33" t="s">
        <v>2</v>
      </c>
      <c r="E33" s="2">
        <f t="shared" si="0"/>
        <v>8600</v>
      </c>
      <c r="F33" t="s">
        <v>7</v>
      </c>
      <c r="L33" s="2"/>
    </row>
    <row r="34" spans="1:12" ht="12.75">
      <c r="A34">
        <v>26</v>
      </c>
      <c r="B34" t="s">
        <v>3</v>
      </c>
      <c r="C34">
        <f t="shared" si="2"/>
        <v>44.72</v>
      </c>
      <c r="D34" t="s">
        <v>2</v>
      </c>
      <c r="E34" s="2">
        <f t="shared" si="0"/>
        <v>8944</v>
      </c>
      <c r="F34" t="s">
        <v>7</v>
      </c>
      <c r="L34" s="2"/>
    </row>
    <row r="35" spans="1:12" ht="12.75">
      <c r="A35">
        <v>27</v>
      </c>
      <c r="B35" t="s">
        <v>3</v>
      </c>
      <c r="C35">
        <f t="shared" si="2"/>
        <v>46.44</v>
      </c>
      <c r="D35" t="s">
        <v>2</v>
      </c>
      <c r="E35" s="2">
        <f t="shared" si="0"/>
        <v>9288</v>
      </c>
      <c r="F35" t="s">
        <v>7</v>
      </c>
      <c r="L35" s="2"/>
    </row>
    <row r="36" spans="1:12" ht="12.75">
      <c r="A36">
        <v>28</v>
      </c>
      <c r="B36" t="s">
        <v>3</v>
      </c>
      <c r="C36">
        <f t="shared" si="2"/>
        <v>48.16</v>
      </c>
      <c r="D36" t="s">
        <v>2</v>
      </c>
      <c r="E36" s="2">
        <f t="shared" si="0"/>
        <v>9632</v>
      </c>
      <c r="F36" t="s">
        <v>7</v>
      </c>
      <c r="L36" s="2"/>
    </row>
    <row r="37" spans="1:12" ht="12.75">
      <c r="A37">
        <v>29</v>
      </c>
      <c r="B37" t="s">
        <v>3</v>
      </c>
      <c r="C37">
        <f t="shared" si="2"/>
        <v>49.88</v>
      </c>
      <c r="D37" t="s">
        <v>2</v>
      </c>
      <c r="E37" s="2">
        <f t="shared" si="0"/>
        <v>9976</v>
      </c>
      <c r="F37" t="s">
        <v>7</v>
      </c>
      <c r="L37" s="2"/>
    </row>
    <row r="38" spans="1:12" ht="12.75">
      <c r="A38">
        <v>30</v>
      </c>
      <c r="B38" t="s">
        <v>3</v>
      </c>
      <c r="C38">
        <f t="shared" si="2"/>
        <v>51.6</v>
      </c>
      <c r="D38" t="s">
        <v>2</v>
      </c>
      <c r="E38" s="2">
        <f t="shared" si="0"/>
        <v>10320</v>
      </c>
      <c r="F38" t="s">
        <v>7</v>
      </c>
      <c r="L38" s="2"/>
    </row>
    <row r="39" spans="1:12" ht="12.75">
      <c r="A39">
        <v>31</v>
      </c>
      <c r="B39" t="s">
        <v>3</v>
      </c>
      <c r="C39">
        <f t="shared" si="2"/>
        <v>53.32</v>
      </c>
      <c r="D39" t="s">
        <v>2</v>
      </c>
      <c r="E39" s="2">
        <f t="shared" si="0"/>
        <v>10664</v>
      </c>
      <c r="F39" t="s">
        <v>7</v>
      </c>
      <c r="L39" s="2"/>
    </row>
    <row r="40" spans="1:12" ht="12.75">
      <c r="A40">
        <v>32</v>
      </c>
      <c r="B40" t="s">
        <v>3</v>
      </c>
      <c r="C40">
        <f t="shared" si="2"/>
        <v>55.04</v>
      </c>
      <c r="D40" t="s">
        <v>2</v>
      </c>
      <c r="E40" s="2">
        <f t="shared" si="0"/>
        <v>11008</v>
      </c>
      <c r="F40" t="s">
        <v>7</v>
      </c>
      <c r="L40" s="2"/>
    </row>
    <row r="41" spans="1:12" ht="12.75">
      <c r="A41">
        <v>33</v>
      </c>
      <c r="B41" t="s">
        <v>3</v>
      </c>
      <c r="C41">
        <f t="shared" si="2"/>
        <v>56.76</v>
      </c>
      <c r="D41" t="s">
        <v>2</v>
      </c>
      <c r="E41" s="2">
        <f t="shared" si="0"/>
        <v>11352</v>
      </c>
      <c r="F41" t="s">
        <v>7</v>
      </c>
      <c r="L41" s="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00"/>
  <sheetViews>
    <sheetView zoomScalePageLayoutView="0" workbookViewId="0" topLeftCell="A80">
      <selection activeCell="D101" sqref="D101"/>
    </sheetView>
  </sheetViews>
  <sheetFormatPr defaultColWidth="11.421875" defaultRowHeight="12.75"/>
  <sheetData>
    <row r="2" ht="12.75">
      <c r="B2" t="s">
        <v>26</v>
      </c>
    </row>
    <row r="3" ht="12.75">
      <c r="C3" s="9" t="s">
        <v>20</v>
      </c>
    </row>
    <row r="4" ht="12.75">
      <c r="A4" t="s">
        <v>9</v>
      </c>
    </row>
    <row r="6" spans="1:5" ht="12.75">
      <c r="A6">
        <v>1</v>
      </c>
      <c r="B6">
        <v>37.1</v>
      </c>
      <c r="C6">
        <v>32.84</v>
      </c>
      <c r="D6">
        <v>32.62</v>
      </c>
      <c r="E6" t="s">
        <v>10</v>
      </c>
    </row>
    <row r="7" spans="1:5" ht="12.75">
      <c r="A7">
        <v>2</v>
      </c>
      <c r="B7">
        <v>51</v>
      </c>
      <c r="C7">
        <v>45.14</v>
      </c>
      <c r="D7">
        <v>44.92</v>
      </c>
      <c r="E7" t="s">
        <v>10</v>
      </c>
    </row>
    <row r="8" spans="1:5" ht="12.75">
      <c r="A8">
        <v>3</v>
      </c>
      <c r="B8">
        <v>41.65</v>
      </c>
      <c r="C8">
        <v>36.74</v>
      </c>
      <c r="D8">
        <v>36.54</v>
      </c>
      <c r="E8" t="s">
        <v>10</v>
      </c>
    </row>
    <row r="9" spans="1:5" ht="12.75">
      <c r="A9">
        <v>4</v>
      </c>
      <c r="B9">
        <v>44.89</v>
      </c>
      <c r="C9">
        <v>39.98</v>
      </c>
      <c r="D9">
        <v>27.32</v>
      </c>
      <c r="E9" t="s">
        <v>10</v>
      </c>
    </row>
    <row r="10" spans="1:5" ht="12.75">
      <c r="A10">
        <v>5</v>
      </c>
      <c r="B10">
        <v>36.31</v>
      </c>
      <c r="C10">
        <v>31.4</v>
      </c>
      <c r="D10">
        <v>27.32</v>
      </c>
      <c r="E10" t="s">
        <v>10</v>
      </c>
    </row>
    <row r="11" spans="1:5" ht="12.75">
      <c r="A11">
        <v>6</v>
      </c>
      <c r="B11">
        <v>12.17</v>
      </c>
      <c r="C11">
        <v>12.73</v>
      </c>
      <c r="D11">
        <v>12.75</v>
      </c>
      <c r="E11" t="s">
        <v>10</v>
      </c>
    </row>
    <row r="12" spans="1:5" ht="12.75">
      <c r="A12">
        <v>7</v>
      </c>
      <c r="B12">
        <v>41.52</v>
      </c>
      <c r="C12">
        <v>37.23</v>
      </c>
      <c r="D12">
        <v>37.03</v>
      </c>
      <c r="E12" t="s">
        <v>10</v>
      </c>
    </row>
    <row r="13" spans="1:5" ht="12.75">
      <c r="A13">
        <v>8</v>
      </c>
      <c r="B13">
        <v>49.08</v>
      </c>
      <c r="C13">
        <v>44.17</v>
      </c>
      <c r="D13">
        <v>43.97</v>
      </c>
      <c r="E13" t="s">
        <v>10</v>
      </c>
    </row>
    <row r="14" spans="1:5" ht="12.75">
      <c r="A14">
        <v>9</v>
      </c>
      <c r="B14">
        <v>46.49</v>
      </c>
      <c r="C14">
        <v>42.21</v>
      </c>
      <c r="D14">
        <v>42.02</v>
      </c>
      <c r="E14" t="s">
        <v>10</v>
      </c>
    </row>
    <row r="15" spans="1:5" ht="12.75">
      <c r="A15">
        <v>10</v>
      </c>
      <c r="B15">
        <v>45.76</v>
      </c>
      <c r="C15">
        <v>40.83</v>
      </c>
      <c r="D15">
        <v>40.62</v>
      </c>
      <c r="E15" t="s">
        <v>10</v>
      </c>
    </row>
    <row r="16" spans="1:5" ht="12.75">
      <c r="A16">
        <v>11</v>
      </c>
      <c r="B16">
        <v>35.45</v>
      </c>
      <c r="C16">
        <v>31.92</v>
      </c>
      <c r="D16">
        <v>29.15</v>
      </c>
      <c r="E16" t="s">
        <v>10</v>
      </c>
    </row>
    <row r="17" spans="1:5" ht="12.75">
      <c r="A17">
        <v>12</v>
      </c>
      <c r="B17">
        <v>48.48</v>
      </c>
      <c r="C17">
        <v>44.2</v>
      </c>
      <c r="D17">
        <v>44</v>
      </c>
      <c r="E17" t="s">
        <v>10</v>
      </c>
    </row>
    <row r="18" spans="1:5" ht="12.75">
      <c r="A18">
        <v>13</v>
      </c>
      <c r="B18">
        <v>26.69</v>
      </c>
      <c r="C18">
        <v>21.74</v>
      </c>
      <c r="D18">
        <v>18.96</v>
      </c>
      <c r="E18" t="s">
        <v>10</v>
      </c>
    </row>
    <row r="19" spans="1:5" ht="12.75">
      <c r="A19">
        <v>14</v>
      </c>
      <c r="B19">
        <v>54.27</v>
      </c>
      <c r="C19">
        <v>49.98</v>
      </c>
      <c r="D19">
        <v>49.78</v>
      </c>
      <c r="E19" t="s">
        <v>10</v>
      </c>
    </row>
    <row r="20" spans="1:5" ht="12.75">
      <c r="A20">
        <v>15</v>
      </c>
      <c r="B20">
        <v>49.76</v>
      </c>
      <c r="C20">
        <v>45.47</v>
      </c>
      <c r="D20">
        <v>45.28</v>
      </c>
      <c r="E20" t="s">
        <v>10</v>
      </c>
    </row>
    <row r="21" spans="1:5" ht="12.75">
      <c r="A21">
        <v>16</v>
      </c>
      <c r="B21">
        <v>48.68</v>
      </c>
      <c r="C21">
        <v>44.39</v>
      </c>
      <c r="D21">
        <v>44.2</v>
      </c>
      <c r="E21" t="s">
        <v>10</v>
      </c>
    </row>
    <row r="22" spans="1:5" ht="12.75">
      <c r="A22">
        <v>17</v>
      </c>
      <c r="B22">
        <v>50.12</v>
      </c>
      <c r="C22">
        <v>45.82</v>
      </c>
      <c r="D22">
        <v>45.62</v>
      </c>
      <c r="E22" t="s">
        <v>10</v>
      </c>
    </row>
    <row r="23" spans="1:5" ht="12.75">
      <c r="A23">
        <v>18</v>
      </c>
      <c r="B23">
        <v>48.16</v>
      </c>
      <c r="C23">
        <v>43.25</v>
      </c>
      <c r="D23">
        <v>43.04</v>
      </c>
      <c r="E23" t="s">
        <v>10</v>
      </c>
    </row>
    <row r="24" spans="1:5" ht="12.75">
      <c r="A24">
        <v>19</v>
      </c>
      <c r="B24">
        <v>47.65</v>
      </c>
      <c r="C24">
        <v>43.36</v>
      </c>
      <c r="D24">
        <v>43.15</v>
      </c>
      <c r="E24" t="s">
        <v>10</v>
      </c>
    </row>
    <row r="25" spans="1:5" ht="12.75">
      <c r="A25">
        <v>20</v>
      </c>
      <c r="B25">
        <v>47.23</v>
      </c>
      <c r="C25">
        <v>41.72</v>
      </c>
      <c r="D25">
        <v>40.26</v>
      </c>
      <c r="E25" t="s">
        <v>10</v>
      </c>
    </row>
    <row r="26" spans="1:5" ht="12.75">
      <c r="A26">
        <v>21</v>
      </c>
      <c r="B26">
        <v>40.19</v>
      </c>
      <c r="C26">
        <v>35.27</v>
      </c>
      <c r="D26">
        <v>35.05</v>
      </c>
      <c r="E26" t="s">
        <v>10</v>
      </c>
    </row>
    <row r="27" spans="1:5" ht="12.75">
      <c r="A27">
        <v>22</v>
      </c>
      <c r="B27">
        <v>50.66</v>
      </c>
      <c r="C27">
        <v>44.8</v>
      </c>
      <c r="D27">
        <v>44.6</v>
      </c>
      <c r="E27" t="s">
        <v>10</v>
      </c>
    </row>
    <row r="28" spans="1:5" ht="12.75">
      <c r="A28">
        <v>23</v>
      </c>
      <c r="B28">
        <v>46.26</v>
      </c>
      <c r="C28">
        <v>41.97</v>
      </c>
      <c r="D28">
        <v>41.78</v>
      </c>
      <c r="E28" t="s">
        <v>10</v>
      </c>
    </row>
    <row r="29" spans="1:5" ht="12.75">
      <c r="A29">
        <v>24</v>
      </c>
      <c r="B29">
        <v>49.4</v>
      </c>
      <c r="C29">
        <v>45.12</v>
      </c>
      <c r="D29">
        <v>44.91</v>
      </c>
      <c r="E29" t="s">
        <v>10</v>
      </c>
    </row>
    <row r="30" spans="1:5" ht="12.75">
      <c r="A30">
        <v>25</v>
      </c>
      <c r="B30">
        <v>41.65</v>
      </c>
      <c r="C30">
        <v>36.74</v>
      </c>
      <c r="D30">
        <v>36.54</v>
      </c>
      <c r="E30" t="s">
        <v>10</v>
      </c>
    </row>
    <row r="31" spans="1:5" ht="12.75">
      <c r="A31">
        <v>26</v>
      </c>
      <c r="B31">
        <v>38.3</v>
      </c>
      <c r="C31">
        <v>34.01</v>
      </c>
      <c r="D31">
        <v>33.81</v>
      </c>
      <c r="E31" t="s">
        <v>10</v>
      </c>
    </row>
    <row r="32" spans="1:5" ht="12.75">
      <c r="A32">
        <v>27</v>
      </c>
      <c r="B32">
        <v>51.04</v>
      </c>
      <c r="C32">
        <v>45.19</v>
      </c>
      <c r="D32">
        <v>44.98</v>
      </c>
      <c r="E32" t="s">
        <v>10</v>
      </c>
    </row>
    <row r="33" spans="1:5" ht="12.75">
      <c r="A33">
        <v>28</v>
      </c>
      <c r="B33">
        <v>45.76</v>
      </c>
      <c r="C33">
        <v>41.47</v>
      </c>
      <c r="D33">
        <v>41.26</v>
      </c>
      <c r="E33" t="s">
        <v>10</v>
      </c>
    </row>
    <row r="34" spans="1:5" ht="12.75">
      <c r="A34">
        <v>29</v>
      </c>
      <c r="B34">
        <v>56.03</v>
      </c>
      <c r="C34">
        <v>51.74</v>
      </c>
      <c r="D34">
        <v>51.54</v>
      </c>
      <c r="E34" t="s">
        <v>10</v>
      </c>
    </row>
    <row r="35" spans="1:5" ht="12.75">
      <c r="A35">
        <v>30</v>
      </c>
      <c r="B35">
        <v>31.37</v>
      </c>
      <c r="C35">
        <v>25.5</v>
      </c>
      <c r="D35">
        <v>19.2</v>
      </c>
      <c r="E35" t="s">
        <v>10</v>
      </c>
    </row>
    <row r="36" spans="1:5" ht="12.75">
      <c r="A36">
        <v>31</v>
      </c>
      <c r="B36">
        <v>37.59</v>
      </c>
      <c r="C36">
        <v>32.67</v>
      </c>
      <c r="D36">
        <v>32.48</v>
      </c>
      <c r="E36" t="s">
        <v>10</v>
      </c>
    </row>
    <row r="37" spans="1:5" ht="12.75">
      <c r="A37">
        <v>32</v>
      </c>
      <c r="B37">
        <v>43.86</v>
      </c>
      <c r="C37">
        <v>39.57</v>
      </c>
      <c r="D37">
        <v>39.36</v>
      </c>
      <c r="E37" t="s">
        <v>10</v>
      </c>
    </row>
    <row r="38" spans="1:5" ht="12.75">
      <c r="A38">
        <v>33</v>
      </c>
      <c r="B38">
        <v>46.76</v>
      </c>
      <c r="C38">
        <v>41.83</v>
      </c>
      <c r="D38">
        <v>41.63</v>
      </c>
      <c r="E38" t="s">
        <v>10</v>
      </c>
    </row>
    <row r="39" spans="1:5" ht="12.75">
      <c r="A39">
        <v>34</v>
      </c>
      <c r="B39">
        <v>33.07</v>
      </c>
      <c r="C39">
        <v>28.14</v>
      </c>
      <c r="D39">
        <v>25.32</v>
      </c>
      <c r="E39" t="s">
        <v>10</v>
      </c>
    </row>
    <row r="40" spans="1:5" ht="12.75">
      <c r="A40">
        <v>35</v>
      </c>
      <c r="B40">
        <v>46.23</v>
      </c>
      <c r="C40">
        <v>41.31</v>
      </c>
      <c r="D40">
        <v>41.12</v>
      </c>
      <c r="E40" t="s">
        <v>10</v>
      </c>
    </row>
    <row r="41" spans="1:5" ht="12.75">
      <c r="A41">
        <v>36</v>
      </c>
      <c r="B41">
        <v>45.45</v>
      </c>
      <c r="C41">
        <v>40.1</v>
      </c>
      <c r="D41">
        <v>39.91</v>
      </c>
      <c r="E41" t="s">
        <v>10</v>
      </c>
    </row>
    <row r="42" spans="1:5" ht="12.75">
      <c r="A42">
        <v>37</v>
      </c>
      <c r="B42">
        <v>48.02</v>
      </c>
      <c r="C42">
        <v>43.1</v>
      </c>
      <c r="D42">
        <v>42.91</v>
      </c>
      <c r="E42" t="s">
        <v>10</v>
      </c>
    </row>
    <row r="43" spans="1:5" ht="12.75">
      <c r="A43">
        <v>38</v>
      </c>
      <c r="B43">
        <v>35.79</v>
      </c>
      <c r="C43">
        <v>30.86</v>
      </c>
      <c r="D43">
        <v>30.68</v>
      </c>
      <c r="E43" t="s">
        <v>10</v>
      </c>
    </row>
    <row r="44" spans="1:5" ht="12.75">
      <c r="A44">
        <v>39</v>
      </c>
      <c r="B44">
        <v>47.18</v>
      </c>
      <c r="C44">
        <v>42.91</v>
      </c>
      <c r="D44">
        <v>42.71</v>
      </c>
      <c r="E44" t="s">
        <v>10</v>
      </c>
    </row>
    <row r="45" spans="1:5" ht="12.75">
      <c r="A45">
        <v>40</v>
      </c>
      <c r="B45">
        <v>46.81</v>
      </c>
      <c r="C45">
        <v>42.52</v>
      </c>
      <c r="D45">
        <v>42.33</v>
      </c>
      <c r="E45" t="s">
        <v>10</v>
      </c>
    </row>
    <row r="46" spans="1:5" ht="12.75">
      <c r="A46">
        <v>41</v>
      </c>
      <c r="B46">
        <v>46.83</v>
      </c>
      <c r="C46">
        <v>42.55</v>
      </c>
      <c r="D46">
        <v>42.36</v>
      </c>
      <c r="E46" t="s">
        <v>10</v>
      </c>
    </row>
    <row r="47" spans="1:5" ht="12.75">
      <c r="A47">
        <v>42</v>
      </c>
      <c r="B47">
        <v>36.94</v>
      </c>
      <c r="C47">
        <v>32.66</v>
      </c>
      <c r="D47">
        <v>32.46</v>
      </c>
      <c r="E47" t="s">
        <v>10</v>
      </c>
    </row>
    <row r="48" spans="1:5" ht="12.75">
      <c r="A48">
        <v>43</v>
      </c>
      <c r="B48">
        <v>39.69</v>
      </c>
      <c r="C48">
        <v>35.41</v>
      </c>
      <c r="D48">
        <v>35.2</v>
      </c>
      <c r="E48" t="s">
        <v>10</v>
      </c>
    </row>
    <row r="49" spans="1:5" ht="12.75">
      <c r="A49">
        <v>44</v>
      </c>
      <c r="B49">
        <v>45.97</v>
      </c>
      <c r="C49">
        <v>41.06</v>
      </c>
      <c r="D49">
        <v>40.86</v>
      </c>
      <c r="E49" t="s">
        <v>10</v>
      </c>
    </row>
    <row r="50" spans="1:5" ht="12.75">
      <c r="A50">
        <v>45</v>
      </c>
      <c r="B50">
        <v>45.59</v>
      </c>
      <c r="C50">
        <v>40.65</v>
      </c>
      <c r="D50">
        <v>40.46</v>
      </c>
      <c r="E50" t="s">
        <v>10</v>
      </c>
    </row>
    <row r="51" spans="1:5" ht="12.75">
      <c r="A51">
        <v>46</v>
      </c>
      <c r="B51">
        <v>44.89</v>
      </c>
      <c r="C51">
        <v>40.6</v>
      </c>
      <c r="D51">
        <v>40.41</v>
      </c>
      <c r="E51" t="s">
        <v>10</v>
      </c>
    </row>
    <row r="52" spans="1:5" ht="12.75">
      <c r="A52">
        <v>47</v>
      </c>
      <c r="B52">
        <v>44.73</v>
      </c>
      <c r="C52">
        <v>40.44</v>
      </c>
      <c r="D52">
        <v>40.25</v>
      </c>
      <c r="E52" t="s">
        <v>10</v>
      </c>
    </row>
    <row r="53" spans="1:5" ht="12.75">
      <c r="A53">
        <v>48</v>
      </c>
      <c r="B53">
        <v>50.9</v>
      </c>
      <c r="C53">
        <v>46.61</v>
      </c>
      <c r="D53">
        <v>46.42</v>
      </c>
      <c r="E53" t="s">
        <v>10</v>
      </c>
    </row>
    <row r="54" spans="1:5" ht="12.75">
      <c r="A54">
        <v>49</v>
      </c>
      <c r="B54">
        <v>52.64</v>
      </c>
      <c r="C54">
        <v>48.36</v>
      </c>
      <c r="D54">
        <v>48.16</v>
      </c>
      <c r="E54" t="s">
        <v>10</v>
      </c>
    </row>
    <row r="55" spans="1:5" ht="12.75">
      <c r="A55">
        <v>50</v>
      </c>
      <c r="B55">
        <v>57.09</v>
      </c>
      <c r="C55">
        <v>52.8</v>
      </c>
      <c r="D55">
        <v>52.61</v>
      </c>
      <c r="E55" t="s">
        <v>10</v>
      </c>
    </row>
    <row r="56" spans="1:5" ht="12.75">
      <c r="A56">
        <v>51</v>
      </c>
      <c r="B56">
        <v>50.01</v>
      </c>
      <c r="C56">
        <v>45.73</v>
      </c>
      <c r="D56">
        <v>45.52</v>
      </c>
      <c r="E56" t="s">
        <v>10</v>
      </c>
    </row>
    <row r="57" spans="1:5" ht="12.75">
      <c r="A57">
        <v>52</v>
      </c>
      <c r="B57">
        <v>52.51</v>
      </c>
      <c r="C57">
        <v>46.65</v>
      </c>
      <c r="D57">
        <v>46.45</v>
      </c>
      <c r="E57" t="s">
        <v>10</v>
      </c>
    </row>
    <row r="58" spans="1:5" ht="12.75">
      <c r="A58">
        <v>53</v>
      </c>
      <c r="B58">
        <v>53.84</v>
      </c>
      <c r="C58">
        <v>49.56</v>
      </c>
      <c r="D58">
        <v>49.37</v>
      </c>
      <c r="E58" t="s">
        <v>10</v>
      </c>
    </row>
    <row r="59" spans="1:5" ht="12.75">
      <c r="A59">
        <v>54</v>
      </c>
      <c r="B59">
        <v>49.33</v>
      </c>
      <c r="C59">
        <v>44.42</v>
      </c>
      <c r="D59">
        <v>44.23</v>
      </c>
      <c r="E59" t="s">
        <v>10</v>
      </c>
    </row>
    <row r="60" spans="1:5" ht="12.75">
      <c r="A60">
        <v>55</v>
      </c>
      <c r="B60">
        <v>46.87</v>
      </c>
      <c r="C60">
        <v>40.97</v>
      </c>
      <c r="D60">
        <v>40.78</v>
      </c>
      <c r="E60" t="s">
        <v>10</v>
      </c>
    </row>
    <row r="61" spans="1:5" ht="12.75">
      <c r="A61">
        <v>56</v>
      </c>
      <c r="B61">
        <v>52.9</v>
      </c>
      <c r="C61">
        <v>47.98</v>
      </c>
      <c r="D61">
        <v>47.8</v>
      </c>
      <c r="E61" t="s">
        <v>10</v>
      </c>
    </row>
    <row r="62" spans="1:5" ht="12.75">
      <c r="A62">
        <v>57</v>
      </c>
      <c r="B62">
        <v>43.46</v>
      </c>
      <c r="C62">
        <v>38.47</v>
      </c>
      <c r="D62">
        <v>38.27</v>
      </c>
      <c r="E62" t="s">
        <v>10</v>
      </c>
    </row>
    <row r="63" spans="1:5" ht="12.75">
      <c r="A63">
        <v>58</v>
      </c>
      <c r="B63">
        <v>50.24</v>
      </c>
      <c r="C63">
        <v>45.32</v>
      </c>
      <c r="D63">
        <v>45.14</v>
      </c>
      <c r="E63" t="s">
        <v>10</v>
      </c>
    </row>
    <row r="64" spans="1:5" ht="12.75">
      <c r="A64">
        <v>59</v>
      </c>
      <c r="B64">
        <v>48.05</v>
      </c>
      <c r="C64">
        <v>43.14</v>
      </c>
      <c r="D64">
        <v>42.94</v>
      </c>
      <c r="E64" t="s">
        <v>10</v>
      </c>
    </row>
    <row r="65" spans="1:5" ht="12.75">
      <c r="A65">
        <v>60</v>
      </c>
      <c r="B65">
        <v>51</v>
      </c>
      <c r="C65">
        <v>45.14</v>
      </c>
      <c r="D65">
        <v>44.92</v>
      </c>
      <c r="E65" t="s">
        <v>10</v>
      </c>
    </row>
    <row r="66" spans="1:5" ht="12.75">
      <c r="A66">
        <v>61</v>
      </c>
      <c r="B66">
        <v>55.01</v>
      </c>
      <c r="C66">
        <v>50.73</v>
      </c>
      <c r="D66">
        <v>50.52</v>
      </c>
      <c r="E66" t="s">
        <v>10</v>
      </c>
    </row>
    <row r="67" spans="1:5" ht="12.75">
      <c r="A67">
        <v>62</v>
      </c>
      <c r="B67">
        <v>52.5</v>
      </c>
      <c r="C67">
        <v>46.61</v>
      </c>
      <c r="D67">
        <v>46.42</v>
      </c>
      <c r="E67" t="s">
        <v>10</v>
      </c>
    </row>
    <row r="68" spans="1:5" ht="12.75">
      <c r="A68">
        <v>63</v>
      </c>
      <c r="B68">
        <v>39.71</v>
      </c>
      <c r="C68">
        <v>34.8</v>
      </c>
      <c r="D68">
        <v>34.59</v>
      </c>
      <c r="E68" t="s">
        <v>10</v>
      </c>
    </row>
    <row r="69" spans="1:5" ht="12.75">
      <c r="A69">
        <v>64</v>
      </c>
      <c r="B69">
        <v>47.71</v>
      </c>
      <c r="C69">
        <v>42.79</v>
      </c>
      <c r="D69">
        <v>42.59</v>
      </c>
      <c r="E69" t="s">
        <v>10</v>
      </c>
    </row>
    <row r="70" spans="1:5" ht="12.75">
      <c r="A70">
        <v>65</v>
      </c>
      <c r="B70">
        <v>46.76</v>
      </c>
      <c r="C70">
        <v>41.85</v>
      </c>
      <c r="D70">
        <v>41.65</v>
      </c>
      <c r="E70" t="s">
        <v>10</v>
      </c>
    </row>
    <row r="71" spans="1:5" ht="12.75">
      <c r="A71">
        <v>66</v>
      </c>
      <c r="B71">
        <v>36.06</v>
      </c>
      <c r="C71">
        <v>31.13</v>
      </c>
      <c r="D71">
        <v>30.91</v>
      </c>
      <c r="E71" t="s">
        <v>10</v>
      </c>
    </row>
    <row r="72" spans="1:5" ht="12.75">
      <c r="A72">
        <v>67</v>
      </c>
      <c r="B72">
        <v>50.63</v>
      </c>
      <c r="C72">
        <v>45.71</v>
      </c>
      <c r="D72">
        <v>45.5</v>
      </c>
      <c r="E72" t="s">
        <v>10</v>
      </c>
    </row>
    <row r="73" spans="1:5" ht="12.75">
      <c r="A73">
        <v>68</v>
      </c>
      <c r="B73">
        <v>41.76</v>
      </c>
      <c r="C73">
        <v>36.83</v>
      </c>
      <c r="D73">
        <v>36.64</v>
      </c>
      <c r="E73" t="s">
        <v>10</v>
      </c>
    </row>
    <row r="74" spans="1:5" ht="12.75">
      <c r="A74">
        <v>69</v>
      </c>
      <c r="B74">
        <v>31.22</v>
      </c>
      <c r="C74">
        <v>26.29</v>
      </c>
      <c r="D74">
        <v>26.1</v>
      </c>
      <c r="E74" t="s">
        <v>10</v>
      </c>
    </row>
    <row r="75" spans="1:5" ht="12.75">
      <c r="A75">
        <v>70</v>
      </c>
      <c r="B75">
        <v>46.87</v>
      </c>
      <c r="C75">
        <v>41.96</v>
      </c>
      <c r="D75">
        <v>41.76</v>
      </c>
      <c r="E75" t="s">
        <v>10</v>
      </c>
    </row>
    <row r="76" spans="1:5" ht="12.75">
      <c r="A76">
        <v>71</v>
      </c>
      <c r="B76">
        <v>37.15</v>
      </c>
      <c r="C76">
        <v>32.87</v>
      </c>
      <c r="D76">
        <v>32.66</v>
      </c>
      <c r="E76" t="s">
        <v>10</v>
      </c>
    </row>
    <row r="77" spans="1:5" ht="12.75">
      <c r="A77">
        <v>72</v>
      </c>
      <c r="B77">
        <v>49.21</v>
      </c>
      <c r="C77">
        <v>44.94</v>
      </c>
      <c r="D77">
        <v>44.74</v>
      </c>
      <c r="E77" t="s">
        <v>10</v>
      </c>
    </row>
    <row r="78" spans="1:5" ht="12.75">
      <c r="A78">
        <v>73</v>
      </c>
      <c r="B78">
        <v>37.83</v>
      </c>
      <c r="C78">
        <v>32.91</v>
      </c>
      <c r="D78">
        <v>32.71</v>
      </c>
      <c r="E78" t="s">
        <v>10</v>
      </c>
    </row>
    <row r="79" spans="1:5" ht="12.75">
      <c r="A79">
        <v>74</v>
      </c>
      <c r="B79">
        <v>39.12</v>
      </c>
      <c r="C79">
        <v>34.19</v>
      </c>
      <c r="D79">
        <v>33.97</v>
      </c>
      <c r="E79" t="s">
        <v>10</v>
      </c>
    </row>
    <row r="80" spans="1:5" ht="12.75">
      <c r="A80">
        <v>75</v>
      </c>
      <c r="B80">
        <v>43.95</v>
      </c>
      <c r="C80">
        <v>37.25</v>
      </c>
      <c r="D80">
        <v>37.04</v>
      </c>
      <c r="E80" t="s">
        <v>10</v>
      </c>
    </row>
    <row r="81" spans="1:5" ht="12.75">
      <c r="A81">
        <v>76</v>
      </c>
      <c r="B81">
        <v>46.63</v>
      </c>
      <c r="C81">
        <v>41.72</v>
      </c>
      <c r="D81">
        <v>41.52</v>
      </c>
      <c r="E81" t="s">
        <v>10</v>
      </c>
    </row>
    <row r="82" spans="1:5" ht="12.75">
      <c r="A82">
        <v>77</v>
      </c>
      <c r="B82">
        <v>43.2</v>
      </c>
      <c r="C82">
        <v>36.51</v>
      </c>
      <c r="D82">
        <v>36.3</v>
      </c>
      <c r="E82" t="s">
        <v>10</v>
      </c>
    </row>
    <row r="83" spans="1:5" ht="12.75">
      <c r="A83">
        <v>78</v>
      </c>
      <c r="B83">
        <v>44.63</v>
      </c>
      <c r="C83">
        <v>38.59</v>
      </c>
      <c r="D83">
        <v>38.39</v>
      </c>
      <c r="E83" t="s">
        <v>10</v>
      </c>
    </row>
    <row r="84" spans="1:5" ht="12.75">
      <c r="A84">
        <v>79</v>
      </c>
      <c r="B84">
        <v>50.34</v>
      </c>
      <c r="C84">
        <v>45.55</v>
      </c>
      <c r="D84">
        <v>45.36</v>
      </c>
      <c r="E84" t="s">
        <v>10</v>
      </c>
    </row>
    <row r="85" spans="1:5" ht="12.75">
      <c r="A85">
        <v>80</v>
      </c>
      <c r="B85">
        <v>46.56</v>
      </c>
      <c r="C85">
        <v>41.63</v>
      </c>
      <c r="D85">
        <v>41.44</v>
      </c>
      <c r="E85" t="s">
        <v>10</v>
      </c>
    </row>
    <row r="86" spans="1:5" ht="12.75">
      <c r="A86">
        <v>81</v>
      </c>
      <c r="B86">
        <v>44.28</v>
      </c>
      <c r="C86">
        <v>39.36</v>
      </c>
      <c r="D86">
        <v>39.17</v>
      </c>
      <c r="E86" t="s">
        <v>10</v>
      </c>
    </row>
    <row r="87" spans="1:5" ht="12.75">
      <c r="A87">
        <v>82</v>
      </c>
      <c r="B87">
        <v>43.09</v>
      </c>
      <c r="C87">
        <v>38.79</v>
      </c>
      <c r="D87">
        <v>38.61</v>
      </c>
      <c r="E87" t="s">
        <v>10</v>
      </c>
    </row>
    <row r="88" spans="1:5" ht="12.75">
      <c r="A88">
        <v>83</v>
      </c>
      <c r="B88">
        <v>34.76</v>
      </c>
      <c r="C88">
        <v>32.08</v>
      </c>
      <c r="D88">
        <v>27.51</v>
      </c>
      <c r="E88" t="s">
        <v>10</v>
      </c>
    </row>
    <row r="89" spans="1:5" ht="12.75">
      <c r="A89">
        <v>84</v>
      </c>
      <c r="B89">
        <v>26.94</v>
      </c>
      <c r="C89">
        <v>22</v>
      </c>
      <c r="D89">
        <v>19.2</v>
      </c>
      <c r="E89" t="s">
        <v>10</v>
      </c>
    </row>
    <row r="90" spans="1:5" ht="12.75">
      <c r="A90">
        <v>85</v>
      </c>
      <c r="B90">
        <v>50.41</v>
      </c>
      <c r="C90">
        <v>44.53</v>
      </c>
      <c r="D90">
        <v>44.33</v>
      </c>
      <c r="E90" t="s">
        <v>10</v>
      </c>
    </row>
    <row r="91" spans="1:5" ht="12.75">
      <c r="A91">
        <v>86</v>
      </c>
      <c r="B91">
        <v>50.08</v>
      </c>
      <c r="C91">
        <v>45.79</v>
      </c>
      <c r="D91">
        <v>45.59</v>
      </c>
      <c r="E91" t="s">
        <v>10</v>
      </c>
    </row>
    <row r="92" spans="1:5" ht="12.75">
      <c r="A92">
        <v>87</v>
      </c>
      <c r="B92">
        <v>48.68</v>
      </c>
      <c r="C92">
        <v>44.39</v>
      </c>
      <c r="D92">
        <v>44.2</v>
      </c>
      <c r="E92" t="s">
        <v>10</v>
      </c>
    </row>
    <row r="93" spans="1:5" ht="12.75">
      <c r="A93">
        <v>88</v>
      </c>
      <c r="B93">
        <v>51.04</v>
      </c>
      <c r="C93">
        <v>45.19</v>
      </c>
      <c r="D93">
        <v>44.98</v>
      </c>
      <c r="E93" t="s">
        <v>10</v>
      </c>
    </row>
    <row r="94" spans="1:5" ht="12.75">
      <c r="A94">
        <v>89</v>
      </c>
      <c r="B94">
        <v>50.19</v>
      </c>
      <c r="C94">
        <v>44.31</v>
      </c>
      <c r="D94">
        <v>44.12</v>
      </c>
      <c r="E94" t="s">
        <v>10</v>
      </c>
    </row>
    <row r="95" spans="1:5" ht="12.75">
      <c r="A95">
        <v>90</v>
      </c>
      <c r="B95">
        <v>41.65</v>
      </c>
      <c r="C95">
        <v>36.74</v>
      </c>
      <c r="D95">
        <v>36.54</v>
      </c>
      <c r="E95" t="s">
        <v>10</v>
      </c>
    </row>
    <row r="96" spans="1:5" ht="12.75">
      <c r="A96">
        <v>91</v>
      </c>
      <c r="B96">
        <v>43.89</v>
      </c>
      <c r="C96">
        <v>37.85</v>
      </c>
      <c r="D96">
        <v>37.64</v>
      </c>
      <c r="E96" t="s">
        <v>10</v>
      </c>
    </row>
    <row r="97" spans="1:5" ht="12.75">
      <c r="A97">
        <v>92</v>
      </c>
      <c r="B97">
        <v>43.95</v>
      </c>
      <c r="C97">
        <v>37.25</v>
      </c>
      <c r="D97">
        <v>37.04</v>
      </c>
      <c r="E97" t="s">
        <v>10</v>
      </c>
    </row>
    <row r="98" spans="1:5" ht="12.75">
      <c r="A98">
        <v>93</v>
      </c>
      <c r="B98">
        <v>43.95</v>
      </c>
      <c r="C98">
        <v>37.25</v>
      </c>
      <c r="D98">
        <v>37.04</v>
      </c>
      <c r="E98" t="s">
        <v>10</v>
      </c>
    </row>
    <row r="99" spans="1:5" ht="12.75">
      <c r="A99">
        <v>94</v>
      </c>
      <c r="B99">
        <v>43.95</v>
      </c>
      <c r="C99">
        <v>37.25</v>
      </c>
      <c r="D99">
        <v>37.04</v>
      </c>
      <c r="E99" t="s">
        <v>10</v>
      </c>
    </row>
    <row r="100" spans="1:5" ht="12.75">
      <c r="A100">
        <v>95</v>
      </c>
      <c r="B100">
        <v>44.63</v>
      </c>
      <c r="C100">
        <v>38.59</v>
      </c>
      <c r="D100">
        <v>38.39</v>
      </c>
      <c r="E100" t="s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I15"/>
  <sheetViews>
    <sheetView zoomScalePageLayoutView="0" workbookViewId="0" topLeftCell="C1">
      <selection activeCell="I11" sqref="I11"/>
    </sheetView>
  </sheetViews>
  <sheetFormatPr defaultColWidth="11.421875" defaultRowHeight="12.75"/>
  <sheetData>
    <row r="3" ht="13.5" thickBot="1"/>
    <row r="4" spans="2:5" ht="13.5" thickBot="1">
      <c r="B4" t="s">
        <v>12</v>
      </c>
      <c r="E4" s="4">
        <f>transporteur!E3</f>
        <v>35</v>
      </c>
    </row>
    <row r="5" ht="13.5" thickBot="1"/>
    <row r="6" spans="4:5" ht="13.5" thickBot="1">
      <c r="D6" t="s">
        <v>13</v>
      </c>
      <c r="E6" s="4">
        <f>transporteur!E5</f>
        <v>2</v>
      </c>
    </row>
    <row r="7" spans="7:9" ht="13.5" thickBot="1">
      <c r="G7" t="s">
        <v>15</v>
      </c>
      <c r="H7" s="6">
        <f>(E8/100*1.2*1.8)*E6*'gef vol taxable'!F6</f>
        <v>691.2</v>
      </c>
      <c r="I7" t="s">
        <v>17</v>
      </c>
    </row>
    <row r="8" spans="4:5" ht="13.5" thickBot="1">
      <c r="D8" t="s">
        <v>16</v>
      </c>
      <c r="E8" s="4">
        <f>transporteur!E7</f>
        <v>80</v>
      </c>
    </row>
    <row r="9" ht="12.75">
      <c r="D9" s="7" t="s">
        <v>18</v>
      </c>
    </row>
    <row r="11" ht="12.75">
      <c r="F11">
        <f>IF(H7&lt;999,VLOOKUP(E4,'gef prix vol '!A6:D100,2),VLOOKUP(E4,'gef prix vol '!A6:D100,3))</f>
        <v>46.23</v>
      </c>
    </row>
    <row r="14" ht="13.5" thickBot="1"/>
    <row r="15" spans="3:8" ht="13.5" thickBot="1">
      <c r="C15" t="s">
        <v>14</v>
      </c>
      <c r="E15" s="5">
        <f>H7*F11/100</f>
        <v>319.54176</v>
      </c>
      <c r="F15" t="s">
        <v>10</v>
      </c>
      <c r="G15" s="8">
        <f>E15*6.55957</f>
        <v>2096.0565426432</v>
      </c>
      <c r="H15" t="s">
        <v>19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67"/>
  <sheetViews>
    <sheetView zoomScalePageLayoutView="0" workbookViewId="0" topLeftCell="A3">
      <selection activeCell="J7" sqref="J7"/>
    </sheetView>
  </sheetViews>
  <sheetFormatPr defaultColWidth="11.421875" defaultRowHeight="12.75"/>
  <cols>
    <col min="1" max="1" width="3.140625" style="0" customWidth="1"/>
    <col min="2" max="2" width="4.421875" style="0" customWidth="1"/>
    <col min="3" max="3" width="6.8515625" style="0" customWidth="1"/>
    <col min="4" max="4" width="4.28125" style="0" customWidth="1"/>
    <col min="7" max="7" width="1.1484375" style="3" customWidth="1"/>
    <col min="8" max="8" width="3.28125" style="0" customWidth="1"/>
    <col min="9" max="9" width="5.421875" style="0" customWidth="1"/>
    <col min="11" max="11" width="4.7109375" style="0" customWidth="1"/>
    <col min="12" max="12" width="9.421875" style="0" customWidth="1"/>
  </cols>
  <sheetData>
    <row r="3" ht="12.75">
      <c r="C3" t="s">
        <v>0</v>
      </c>
    </row>
    <row r="5" spans="6:13" ht="12.75">
      <c r="F5" t="s">
        <v>5</v>
      </c>
      <c r="M5" t="s">
        <v>5</v>
      </c>
    </row>
    <row r="6" spans="3:13" ht="12.75">
      <c r="C6" t="s">
        <v>4</v>
      </c>
      <c r="E6" s="10" t="s">
        <v>21</v>
      </c>
      <c r="F6" s="1">
        <v>200</v>
      </c>
      <c r="J6" t="s">
        <v>8</v>
      </c>
      <c r="L6" s="10" t="s">
        <v>21</v>
      </c>
      <c r="M6" s="1">
        <v>200</v>
      </c>
    </row>
    <row r="8" spans="5:12" ht="12.75">
      <c r="E8" t="s">
        <v>6</v>
      </c>
      <c r="L8" t="s">
        <v>6</v>
      </c>
    </row>
    <row r="9" spans="1:13" ht="12.75">
      <c r="A9">
        <v>1</v>
      </c>
      <c r="B9" t="s">
        <v>3</v>
      </c>
      <c r="C9">
        <v>1.72</v>
      </c>
      <c r="D9" t="s">
        <v>2</v>
      </c>
      <c r="E9" s="2">
        <f>C9*F6</f>
        <v>344</v>
      </c>
      <c r="F9" t="s">
        <v>7</v>
      </c>
      <c r="H9">
        <v>1</v>
      </c>
      <c r="I9" t="s">
        <v>3</v>
      </c>
      <c r="J9">
        <v>2.16</v>
      </c>
      <c r="K9" t="s">
        <v>2</v>
      </c>
      <c r="L9" s="2">
        <f>J9*M6</f>
        <v>432</v>
      </c>
      <c r="M9" t="s">
        <v>7</v>
      </c>
    </row>
    <row r="10" spans="1:13" ht="12.75">
      <c r="A10">
        <v>2</v>
      </c>
      <c r="B10" t="s">
        <v>3</v>
      </c>
      <c r="C10">
        <f>A10*C9</f>
        <v>3.44</v>
      </c>
      <c r="D10" t="s">
        <v>2</v>
      </c>
      <c r="E10" s="2">
        <f aca="true" t="shared" si="0" ref="E10:E41">C10*$F$6</f>
        <v>688</v>
      </c>
      <c r="F10" t="s">
        <v>7</v>
      </c>
      <c r="H10">
        <v>2</v>
      </c>
      <c r="I10" t="s">
        <v>3</v>
      </c>
      <c r="J10">
        <f>H10*J9</f>
        <v>4.32</v>
      </c>
      <c r="K10" t="s">
        <v>2</v>
      </c>
      <c r="L10" s="2">
        <f aca="true" t="shared" si="1" ref="L10:L32">J10*$F$6</f>
        <v>864</v>
      </c>
      <c r="M10" t="s">
        <v>7</v>
      </c>
    </row>
    <row r="11" spans="1:13" ht="12.75">
      <c r="A11">
        <v>3</v>
      </c>
      <c r="B11" t="s">
        <v>3</v>
      </c>
      <c r="C11">
        <f aca="true" t="shared" si="2" ref="C11:C41">A11*$C$9</f>
        <v>5.16</v>
      </c>
      <c r="D11" t="s">
        <v>2</v>
      </c>
      <c r="E11" s="2">
        <f t="shared" si="0"/>
        <v>1032</v>
      </c>
      <c r="F11" t="s">
        <v>7</v>
      </c>
      <c r="H11">
        <v>3</v>
      </c>
      <c r="I11" t="s">
        <v>3</v>
      </c>
      <c r="J11">
        <f aca="true" t="shared" si="3" ref="J11:J32">H11*$J$9</f>
        <v>6.48</v>
      </c>
      <c r="K11" t="s">
        <v>2</v>
      </c>
      <c r="L11" s="2">
        <f t="shared" si="1"/>
        <v>1296</v>
      </c>
      <c r="M11" t="s">
        <v>7</v>
      </c>
    </row>
    <row r="12" spans="1:13" ht="12.75">
      <c r="A12">
        <v>4</v>
      </c>
      <c r="B12" t="s">
        <v>3</v>
      </c>
      <c r="C12">
        <f t="shared" si="2"/>
        <v>6.88</v>
      </c>
      <c r="D12" t="s">
        <v>2</v>
      </c>
      <c r="E12" s="2">
        <f t="shared" si="0"/>
        <v>1376</v>
      </c>
      <c r="F12" t="s">
        <v>7</v>
      </c>
      <c r="H12">
        <v>4</v>
      </c>
      <c r="I12" t="s">
        <v>3</v>
      </c>
      <c r="J12">
        <f t="shared" si="3"/>
        <v>8.64</v>
      </c>
      <c r="K12" t="s">
        <v>2</v>
      </c>
      <c r="L12" s="2">
        <f t="shared" si="1"/>
        <v>1728</v>
      </c>
      <c r="M12" t="s">
        <v>7</v>
      </c>
    </row>
    <row r="13" spans="1:13" ht="12.75">
      <c r="A13">
        <v>5</v>
      </c>
      <c r="B13" t="s">
        <v>3</v>
      </c>
      <c r="C13">
        <f t="shared" si="2"/>
        <v>8.6</v>
      </c>
      <c r="D13" t="s">
        <v>2</v>
      </c>
      <c r="E13" s="2">
        <f t="shared" si="0"/>
        <v>1720</v>
      </c>
      <c r="F13" t="s">
        <v>7</v>
      </c>
      <c r="H13">
        <v>5</v>
      </c>
      <c r="I13" t="s">
        <v>3</v>
      </c>
      <c r="J13">
        <f t="shared" si="3"/>
        <v>10.8</v>
      </c>
      <c r="K13" t="s">
        <v>2</v>
      </c>
      <c r="L13" s="2">
        <f t="shared" si="1"/>
        <v>2160</v>
      </c>
      <c r="M13" t="s">
        <v>7</v>
      </c>
    </row>
    <row r="14" spans="1:13" ht="12.75">
      <c r="A14">
        <v>6</v>
      </c>
      <c r="B14" t="s">
        <v>3</v>
      </c>
      <c r="C14">
        <f t="shared" si="2"/>
        <v>10.32</v>
      </c>
      <c r="D14" t="s">
        <v>2</v>
      </c>
      <c r="E14" s="2">
        <f t="shared" si="0"/>
        <v>2064</v>
      </c>
      <c r="F14" t="s">
        <v>7</v>
      </c>
      <c r="H14">
        <v>6</v>
      </c>
      <c r="I14" t="s">
        <v>3</v>
      </c>
      <c r="J14">
        <f t="shared" si="3"/>
        <v>12.96</v>
      </c>
      <c r="K14" t="s">
        <v>2</v>
      </c>
      <c r="L14" s="2">
        <f t="shared" si="1"/>
        <v>2592</v>
      </c>
      <c r="M14" t="s">
        <v>7</v>
      </c>
    </row>
    <row r="15" spans="1:13" ht="12.75">
      <c r="A15">
        <v>7</v>
      </c>
      <c r="B15" t="s">
        <v>3</v>
      </c>
      <c r="C15">
        <f t="shared" si="2"/>
        <v>12.04</v>
      </c>
      <c r="D15" t="s">
        <v>2</v>
      </c>
      <c r="E15" s="2">
        <f t="shared" si="0"/>
        <v>2408</v>
      </c>
      <c r="F15" t="s">
        <v>7</v>
      </c>
      <c r="H15">
        <v>7</v>
      </c>
      <c r="I15" t="s">
        <v>3</v>
      </c>
      <c r="J15">
        <f t="shared" si="3"/>
        <v>15.120000000000001</v>
      </c>
      <c r="K15" t="s">
        <v>2</v>
      </c>
      <c r="L15" s="2">
        <f t="shared" si="1"/>
        <v>3024</v>
      </c>
      <c r="M15" t="s">
        <v>7</v>
      </c>
    </row>
    <row r="16" spans="1:13" ht="12.75">
      <c r="A16">
        <v>8</v>
      </c>
      <c r="B16" t="s">
        <v>3</v>
      </c>
      <c r="C16">
        <f t="shared" si="2"/>
        <v>13.76</v>
      </c>
      <c r="D16" t="s">
        <v>2</v>
      </c>
      <c r="E16" s="2">
        <f t="shared" si="0"/>
        <v>2752</v>
      </c>
      <c r="F16" t="s">
        <v>7</v>
      </c>
      <c r="H16">
        <v>8</v>
      </c>
      <c r="I16" t="s">
        <v>3</v>
      </c>
      <c r="J16">
        <f t="shared" si="3"/>
        <v>17.28</v>
      </c>
      <c r="K16" t="s">
        <v>2</v>
      </c>
      <c r="L16" s="2">
        <f t="shared" si="1"/>
        <v>3456</v>
      </c>
      <c r="M16" t="s">
        <v>7</v>
      </c>
    </row>
    <row r="17" spans="1:13" ht="12.75">
      <c r="A17">
        <v>9</v>
      </c>
      <c r="B17" t="s">
        <v>3</v>
      </c>
      <c r="C17">
        <f t="shared" si="2"/>
        <v>15.48</v>
      </c>
      <c r="D17" t="s">
        <v>2</v>
      </c>
      <c r="E17" s="2">
        <f t="shared" si="0"/>
        <v>3096</v>
      </c>
      <c r="F17" t="s">
        <v>7</v>
      </c>
      <c r="H17">
        <v>9</v>
      </c>
      <c r="I17" t="s">
        <v>3</v>
      </c>
      <c r="J17">
        <f t="shared" si="3"/>
        <v>19.44</v>
      </c>
      <c r="K17" t="s">
        <v>2</v>
      </c>
      <c r="L17" s="2">
        <f t="shared" si="1"/>
        <v>3888.0000000000005</v>
      </c>
      <c r="M17" t="s">
        <v>7</v>
      </c>
    </row>
    <row r="18" spans="1:13" ht="12.75">
      <c r="A18">
        <v>10</v>
      </c>
      <c r="B18" t="s">
        <v>3</v>
      </c>
      <c r="C18">
        <f t="shared" si="2"/>
        <v>17.2</v>
      </c>
      <c r="D18" t="s">
        <v>2</v>
      </c>
      <c r="E18" s="2">
        <f t="shared" si="0"/>
        <v>3440</v>
      </c>
      <c r="F18" t="s">
        <v>7</v>
      </c>
      <c r="H18">
        <v>10</v>
      </c>
      <c r="I18" t="s">
        <v>3</v>
      </c>
      <c r="J18">
        <f t="shared" si="3"/>
        <v>21.6</v>
      </c>
      <c r="K18" t="s">
        <v>2</v>
      </c>
      <c r="L18" s="2">
        <f t="shared" si="1"/>
        <v>4320</v>
      </c>
      <c r="M18" t="s">
        <v>7</v>
      </c>
    </row>
    <row r="19" spans="1:13" ht="12.75">
      <c r="A19">
        <v>11</v>
      </c>
      <c r="B19" t="s">
        <v>3</v>
      </c>
      <c r="C19">
        <f t="shared" si="2"/>
        <v>18.919999999999998</v>
      </c>
      <c r="D19" t="s">
        <v>2</v>
      </c>
      <c r="E19" s="2">
        <f t="shared" si="0"/>
        <v>3783.9999999999995</v>
      </c>
      <c r="F19" t="s">
        <v>7</v>
      </c>
      <c r="H19">
        <v>11</v>
      </c>
      <c r="I19" t="s">
        <v>3</v>
      </c>
      <c r="J19">
        <f t="shared" si="3"/>
        <v>23.76</v>
      </c>
      <c r="K19" t="s">
        <v>2</v>
      </c>
      <c r="L19" s="2">
        <f t="shared" si="1"/>
        <v>4752</v>
      </c>
      <c r="M19" t="s">
        <v>7</v>
      </c>
    </row>
    <row r="20" spans="1:13" ht="12.75">
      <c r="A20">
        <v>12</v>
      </c>
      <c r="B20" t="s">
        <v>3</v>
      </c>
      <c r="C20">
        <f t="shared" si="2"/>
        <v>20.64</v>
      </c>
      <c r="D20" t="s">
        <v>2</v>
      </c>
      <c r="E20" s="2">
        <f t="shared" si="0"/>
        <v>4128</v>
      </c>
      <c r="F20" t="s">
        <v>7</v>
      </c>
      <c r="H20">
        <v>12</v>
      </c>
      <c r="I20" t="s">
        <v>3</v>
      </c>
      <c r="J20">
        <f t="shared" si="3"/>
        <v>25.92</v>
      </c>
      <c r="K20" t="s">
        <v>2</v>
      </c>
      <c r="L20" s="2">
        <f t="shared" si="1"/>
        <v>5184</v>
      </c>
      <c r="M20" t="s">
        <v>7</v>
      </c>
    </row>
    <row r="21" spans="1:13" ht="12.75">
      <c r="A21">
        <v>13</v>
      </c>
      <c r="B21" t="s">
        <v>3</v>
      </c>
      <c r="C21">
        <f t="shared" si="2"/>
        <v>22.36</v>
      </c>
      <c r="D21" t="s">
        <v>2</v>
      </c>
      <c r="E21" s="2">
        <f t="shared" si="0"/>
        <v>4472</v>
      </c>
      <c r="F21" t="s">
        <v>7</v>
      </c>
      <c r="H21">
        <v>13</v>
      </c>
      <c r="I21" t="s">
        <v>3</v>
      </c>
      <c r="J21">
        <f t="shared" si="3"/>
        <v>28.080000000000002</v>
      </c>
      <c r="K21" t="s">
        <v>2</v>
      </c>
      <c r="L21" s="2">
        <f t="shared" si="1"/>
        <v>5616</v>
      </c>
      <c r="M21" t="s">
        <v>7</v>
      </c>
    </row>
    <row r="22" spans="1:13" ht="12.75">
      <c r="A22">
        <v>14</v>
      </c>
      <c r="B22" t="s">
        <v>3</v>
      </c>
      <c r="C22">
        <f t="shared" si="2"/>
        <v>24.08</v>
      </c>
      <c r="D22" t="s">
        <v>2</v>
      </c>
      <c r="E22" s="2">
        <f t="shared" si="0"/>
        <v>4816</v>
      </c>
      <c r="F22" t="s">
        <v>7</v>
      </c>
      <c r="H22">
        <v>14</v>
      </c>
      <c r="I22" t="s">
        <v>3</v>
      </c>
      <c r="J22">
        <f t="shared" si="3"/>
        <v>30.240000000000002</v>
      </c>
      <c r="K22" t="s">
        <v>2</v>
      </c>
      <c r="L22" s="2">
        <f t="shared" si="1"/>
        <v>6048</v>
      </c>
      <c r="M22" t="s">
        <v>7</v>
      </c>
    </row>
    <row r="23" spans="1:13" ht="12.75">
      <c r="A23">
        <v>15</v>
      </c>
      <c r="B23" t="s">
        <v>3</v>
      </c>
      <c r="C23">
        <f t="shared" si="2"/>
        <v>25.8</v>
      </c>
      <c r="D23" t="s">
        <v>2</v>
      </c>
      <c r="E23" s="2">
        <f t="shared" si="0"/>
        <v>5160</v>
      </c>
      <c r="F23" t="s">
        <v>7</v>
      </c>
      <c r="H23">
        <v>15</v>
      </c>
      <c r="I23" t="s">
        <v>3</v>
      </c>
      <c r="J23">
        <f t="shared" si="3"/>
        <v>32.400000000000006</v>
      </c>
      <c r="K23" t="s">
        <v>2</v>
      </c>
      <c r="L23" s="2">
        <f t="shared" si="1"/>
        <v>6480.000000000001</v>
      </c>
      <c r="M23" t="s">
        <v>7</v>
      </c>
    </row>
    <row r="24" spans="1:13" ht="12.75">
      <c r="A24">
        <v>16</v>
      </c>
      <c r="B24" t="s">
        <v>3</v>
      </c>
      <c r="C24">
        <f t="shared" si="2"/>
        <v>27.52</v>
      </c>
      <c r="D24" t="s">
        <v>2</v>
      </c>
      <c r="E24" s="2">
        <f t="shared" si="0"/>
        <v>5504</v>
      </c>
      <c r="F24" t="s">
        <v>7</v>
      </c>
      <c r="H24">
        <v>16</v>
      </c>
      <c r="I24" t="s">
        <v>3</v>
      </c>
      <c r="J24">
        <f t="shared" si="3"/>
        <v>34.56</v>
      </c>
      <c r="K24" t="s">
        <v>2</v>
      </c>
      <c r="L24" s="2">
        <f t="shared" si="1"/>
        <v>6912</v>
      </c>
      <c r="M24" t="s">
        <v>7</v>
      </c>
    </row>
    <row r="25" spans="1:13" ht="12.75">
      <c r="A25">
        <v>17</v>
      </c>
      <c r="B25" t="s">
        <v>3</v>
      </c>
      <c r="C25">
        <f t="shared" si="2"/>
        <v>29.24</v>
      </c>
      <c r="D25" t="s">
        <v>2</v>
      </c>
      <c r="E25" s="2">
        <f t="shared" si="0"/>
        <v>5848</v>
      </c>
      <c r="F25" t="s">
        <v>7</v>
      </c>
      <c r="H25">
        <v>17</v>
      </c>
      <c r="I25" t="s">
        <v>3</v>
      </c>
      <c r="J25">
        <f t="shared" si="3"/>
        <v>36.72</v>
      </c>
      <c r="K25" t="s">
        <v>2</v>
      </c>
      <c r="L25" s="2">
        <f t="shared" si="1"/>
        <v>7344</v>
      </c>
      <c r="M25" t="s">
        <v>7</v>
      </c>
    </row>
    <row r="26" spans="1:13" ht="12.75">
      <c r="A26">
        <v>18</v>
      </c>
      <c r="B26" t="s">
        <v>3</v>
      </c>
      <c r="C26">
        <f t="shared" si="2"/>
        <v>30.96</v>
      </c>
      <c r="D26" t="s">
        <v>2</v>
      </c>
      <c r="E26" s="2">
        <f t="shared" si="0"/>
        <v>6192</v>
      </c>
      <c r="F26" t="s">
        <v>7</v>
      </c>
      <c r="H26">
        <v>18</v>
      </c>
      <c r="I26" t="s">
        <v>3</v>
      </c>
      <c r="J26">
        <f t="shared" si="3"/>
        <v>38.88</v>
      </c>
      <c r="K26" t="s">
        <v>2</v>
      </c>
      <c r="L26" s="2">
        <f t="shared" si="1"/>
        <v>7776.000000000001</v>
      </c>
      <c r="M26" t="s">
        <v>7</v>
      </c>
    </row>
    <row r="27" spans="1:13" ht="12.75">
      <c r="A27">
        <v>19</v>
      </c>
      <c r="B27" t="s">
        <v>3</v>
      </c>
      <c r="C27">
        <f t="shared" si="2"/>
        <v>32.68</v>
      </c>
      <c r="D27" t="s">
        <v>2</v>
      </c>
      <c r="E27" s="2">
        <f t="shared" si="0"/>
        <v>6536</v>
      </c>
      <c r="F27" t="s">
        <v>7</v>
      </c>
      <c r="H27">
        <v>19</v>
      </c>
      <c r="I27" t="s">
        <v>3</v>
      </c>
      <c r="J27">
        <f t="shared" si="3"/>
        <v>41.040000000000006</v>
      </c>
      <c r="K27" t="s">
        <v>2</v>
      </c>
      <c r="L27" s="2">
        <f t="shared" si="1"/>
        <v>8208.000000000002</v>
      </c>
      <c r="M27" t="s">
        <v>7</v>
      </c>
    </row>
    <row r="28" spans="1:13" ht="12.75">
      <c r="A28">
        <v>20</v>
      </c>
      <c r="B28" t="s">
        <v>3</v>
      </c>
      <c r="C28">
        <f t="shared" si="2"/>
        <v>34.4</v>
      </c>
      <c r="D28" t="s">
        <v>2</v>
      </c>
      <c r="E28" s="2">
        <f t="shared" si="0"/>
        <v>6880</v>
      </c>
      <c r="F28" t="s">
        <v>7</v>
      </c>
      <c r="H28">
        <v>20</v>
      </c>
      <c r="I28" t="s">
        <v>3</v>
      </c>
      <c r="J28">
        <f t="shared" si="3"/>
        <v>43.2</v>
      </c>
      <c r="K28" t="s">
        <v>2</v>
      </c>
      <c r="L28" s="2">
        <f t="shared" si="1"/>
        <v>8640</v>
      </c>
      <c r="M28" t="s">
        <v>7</v>
      </c>
    </row>
    <row r="29" spans="1:13" ht="12.75">
      <c r="A29">
        <v>21</v>
      </c>
      <c r="B29" t="s">
        <v>3</v>
      </c>
      <c r="C29">
        <f t="shared" si="2"/>
        <v>36.12</v>
      </c>
      <c r="D29" t="s">
        <v>2</v>
      </c>
      <c r="E29" s="2">
        <f t="shared" si="0"/>
        <v>7223.999999999999</v>
      </c>
      <c r="F29" t="s">
        <v>7</v>
      </c>
      <c r="H29">
        <v>21</v>
      </c>
      <c r="I29" t="s">
        <v>3</v>
      </c>
      <c r="J29">
        <f t="shared" si="3"/>
        <v>45.36</v>
      </c>
      <c r="K29" t="s">
        <v>2</v>
      </c>
      <c r="L29" s="2">
        <f t="shared" si="1"/>
        <v>9072</v>
      </c>
      <c r="M29" t="s">
        <v>7</v>
      </c>
    </row>
    <row r="30" spans="1:13" ht="12.75">
      <c r="A30">
        <v>22</v>
      </c>
      <c r="B30" t="s">
        <v>3</v>
      </c>
      <c r="C30">
        <f t="shared" si="2"/>
        <v>37.839999999999996</v>
      </c>
      <c r="D30" t="s">
        <v>2</v>
      </c>
      <c r="E30" s="2">
        <f t="shared" si="0"/>
        <v>7567.999999999999</v>
      </c>
      <c r="F30" t="s">
        <v>7</v>
      </c>
      <c r="H30">
        <v>22</v>
      </c>
      <c r="I30" t="s">
        <v>3</v>
      </c>
      <c r="J30">
        <f t="shared" si="3"/>
        <v>47.52</v>
      </c>
      <c r="K30" t="s">
        <v>2</v>
      </c>
      <c r="L30" s="2">
        <f t="shared" si="1"/>
        <v>9504</v>
      </c>
      <c r="M30" t="s">
        <v>7</v>
      </c>
    </row>
    <row r="31" spans="1:13" ht="12.75">
      <c r="A31">
        <v>23</v>
      </c>
      <c r="B31" t="s">
        <v>3</v>
      </c>
      <c r="C31">
        <f t="shared" si="2"/>
        <v>39.56</v>
      </c>
      <c r="D31" t="s">
        <v>2</v>
      </c>
      <c r="E31" s="2">
        <f t="shared" si="0"/>
        <v>7912</v>
      </c>
      <c r="F31" t="s">
        <v>7</v>
      </c>
      <c r="H31">
        <v>23</v>
      </c>
      <c r="I31" t="s">
        <v>3</v>
      </c>
      <c r="J31">
        <f t="shared" si="3"/>
        <v>49.68000000000001</v>
      </c>
      <c r="K31" t="s">
        <v>2</v>
      </c>
      <c r="L31" s="2">
        <f t="shared" si="1"/>
        <v>9936.000000000002</v>
      </c>
      <c r="M31" t="s">
        <v>7</v>
      </c>
    </row>
    <row r="32" spans="1:13" ht="12.75">
      <c r="A32">
        <v>24</v>
      </c>
      <c r="B32" t="s">
        <v>3</v>
      </c>
      <c r="C32">
        <f t="shared" si="2"/>
        <v>41.28</v>
      </c>
      <c r="D32" t="s">
        <v>2</v>
      </c>
      <c r="E32" s="2">
        <f t="shared" si="0"/>
        <v>8256</v>
      </c>
      <c r="F32" t="s">
        <v>7</v>
      </c>
      <c r="H32">
        <v>24</v>
      </c>
      <c r="I32" t="s">
        <v>3</v>
      </c>
      <c r="J32">
        <f t="shared" si="3"/>
        <v>51.84</v>
      </c>
      <c r="K32" t="s">
        <v>2</v>
      </c>
      <c r="L32" s="2">
        <f t="shared" si="1"/>
        <v>10368</v>
      </c>
      <c r="M32" t="s">
        <v>7</v>
      </c>
    </row>
    <row r="33" spans="1:12" ht="12.75">
      <c r="A33">
        <v>25</v>
      </c>
      <c r="B33" t="s">
        <v>3</v>
      </c>
      <c r="C33">
        <f t="shared" si="2"/>
        <v>43</v>
      </c>
      <c r="D33" t="s">
        <v>2</v>
      </c>
      <c r="E33" s="2">
        <f t="shared" si="0"/>
        <v>8600</v>
      </c>
      <c r="F33" t="s">
        <v>7</v>
      </c>
      <c r="L33" s="2"/>
    </row>
    <row r="34" spans="1:12" ht="12.75">
      <c r="A34">
        <v>26</v>
      </c>
      <c r="B34" t="s">
        <v>3</v>
      </c>
      <c r="C34">
        <f t="shared" si="2"/>
        <v>44.72</v>
      </c>
      <c r="D34" t="s">
        <v>2</v>
      </c>
      <c r="E34" s="2">
        <f t="shared" si="0"/>
        <v>8944</v>
      </c>
      <c r="F34" t="s">
        <v>7</v>
      </c>
      <c r="L34" s="2"/>
    </row>
    <row r="35" spans="1:12" ht="12.75">
      <c r="A35">
        <v>27</v>
      </c>
      <c r="B35" t="s">
        <v>3</v>
      </c>
      <c r="C35">
        <f t="shared" si="2"/>
        <v>46.44</v>
      </c>
      <c r="D35" t="s">
        <v>2</v>
      </c>
      <c r="E35" s="2">
        <f t="shared" si="0"/>
        <v>9288</v>
      </c>
      <c r="F35" t="s">
        <v>7</v>
      </c>
      <c r="L35" s="2"/>
    </row>
    <row r="36" spans="1:12" ht="12.75">
      <c r="A36">
        <v>28</v>
      </c>
      <c r="B36" t="s">
        <v>3</v>
      </c>
      <c r="C36">
        <f t="shared" si="2"/>
        <v>48.16</v>
      </c>
      <c r="D36" t="s">
        <v>2</v>
      </c>
      <c r="E36" s="2">
        <f t="shared" si="0"/>
        <v>9632</v>
      </c>
      <c r="F36" t="s">
        <v>7</v>
      </c>
      <c r="L36" s="2"/>
    </row>
    <row r="37" spans="1:12" ht="12.75">
      <c r="A37">
        <v>29</v>
      </c>
      <c r="B37" t="s">
        <v>3</v>
      </c>
      <c r="C37">
        <f t="shared" si="2"/>
        <v>49.88</v>
      </c>
      <c r="D37" t="s">
        <v>2</v>
      </c>
      <c r="E37" s="2">
        <f t="shared" si="0"/>
        <v>9976</v>
      </c>
      <c r="F37" t="s">
        <v>7</v>
      </c>
      <c r="L37" s="2"/>
    </row>
    <row r="38" spans="1:12" ht="12.75">
      <c r="A38">
        <v>30</v>
      </c>
      <c r="B38" t="s">
        <v>3</v>
      </c>
      <c r="C38">
        <f t="shared" si="2"/>
        <v>51.6</v>
      </c>
      <c r="D38" t="s">
        <v>2</v>
      </c>
      <c r="E38" s="2">
        <f t="shared" si="0"/>
        <v>10320</v>
      </c>
      <c r="F38" t="s">
        <v>7</v>
      </c>
      <c r="L38" s="2"/>
    </row>
    <row r="39" spans="1:12" ht="12.75">
      <c r="A39">
        <v>31</v>
      </c>
      <c r="B39" t="s">
        <v>3</v>
      </c>
      <c r="C39">
        <f t="shared" si="2"/>
        <v>53.32</v>
      </c>
      <c r="D39" t="s">
        <v>2</v>
      </c>
      <c r="E39" s="2">
        <f t="shared" si="0"/>
        <v>10664</v>
      </c>
      <c r="F39" t="s">
        <v>7</v>
      </c>
      <c r="L39" s="2"/>
    </row>
    <row r="40" spans="1:12" ht="12.75">
      <c r="A40">
        <v>32</v>
      </c>
      <c r="B40" t="s">
        <v>3</v>
      </c>
      <c r="C40">
        <f t="shared" si="2"/>
        <v>55.04</v>
      </c>
      <c r="D40" t="s">
        <v>2</v>
      </c>
      <c r="E40" s="2">
        <f t="shared" si="0"/>
        <v>11008</v>
      </c>
      <c r="F40" t="s">
        <v>7</v>
      </c>
      <c r="L40" s="2"/>
    </row>
    <row r="41" spans="1:12" ht="12.75">
      <c r="A41">
        <v>33</v>
      </c>
      <c r="B41" t="s">
        <v>3</v>
      </c>
      <c r="C41">
        <f t="shared" si="2"/>
        <v>56.76</v>
      </c>
      <c r="D41" t="s">
        <v>2</v>
      </c>
      <c r="E41" s="2">
        <f t="shared" si="0"/>
        <v>11352</v>
      </c>
      <c r="F41" t="s">
        <v>7</v>
      </c>
      <c r="L41" s="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00"/>
  <sheetViews>
    <sheetView zoomScalePageLayoutView="0" workbookViewId="0" topLeftCell="K85">
      <selection activeCell="K87" sqref="A87:IV87"/>
    </sheetView>
  </sheetViews>
  <sheetFormatPr defaultColWidth="11.421875" defaultRowHeight="12.75"/>
  <cols>
    <col min="3" max="3" width="9.421875" style="0" customWidth="1"/>
    <col min="5" max="5" width="11.421875" style="12" customWidth="1"/>
    <col min="6" max="6" width="3.28125" style="0" customWidth="1"/>
    <col min="7" max="7" width="7.57421875" style="0" customWidth="1"/>
    <col min="10" max="10" width="1.57421875" style="3" customWidth="1"/>
    <col min="11" max="11" width="7.140625" style="0" customWidth="1"/>
  </cols>
  <sheetData>
    <row r="2" spans="2:17" ht="12.75">
      <c r="B2" t="s">
        <v>22</v>
      </c>
      <c r="L2" s="27" t="s">
        <v>36</v>
      </c>
      <c r="M2" s="27"/>
      <c r="P2" s="27" t="s">
        <v>38</v>
      </c>
      <c r="Q2" s="27"/>
    </row>
    <row r="3" spans="2:19" ht="12.75">
      <c r="B3">
        <v>1.72</v>
      </c>
      <c r="E3" s="12">
        <v>2.16</v>
      </c>
      <c r="N3" s="28" t="s">
        <v>37</v>
      </c>
      <c r="O3" s="28"/>
      <c r="R3" s="28" t="s">
        <v>39</v>
      </c>
      <c r="S3" s="28"/>
    </row>
    <row r="4" spans="1:5" ht="12.75">
      <c r="A4" t="s">
        <v>9</v>
      </c>
      <c r="B4" t="s">
        <v>4</v>
      </c>
      <c r="C4" s="10" t="s">
        <v>21</v>
      </c>
      <c r="E4" s="12" t="s">
        <v>8</v>
      </c>
    </row>
    <row r="5" spans="4:19" ht="12.75">
      <c r="D5" t="s">
        <v>23</v>
      </c>
      <c r="E5" s="13">
        <v>0.26</v>
      </c>
      <c r="H5" t="str">
        <f>B4</f>
        <v>80/120</v>
      </c>
      <c r="I5" s="12" t="str">
        <f>E4</f>
        <v>100/120</v>
      </c>
      <c r="L5" t="s">
        <v>4</v>
      </c>
      <c r="M5" t="s">
        <v>8</v>
      </c>
      <c r="N5" t="s">
        <v>4</v>
      </c>
      <c r="O5" t="s">
        <v>8</v>
      </c>
      <c r="P5" t="s">
        <v>4</v>
      </c>
      <c r="Q5" t="s">
        <v>8</v>
      </c>
      <c r="R5" t="s">
        <v>4</v>
      </c>
      <c r="S5" t="s">
        <v>8</v>
      </c>
    </row>
    <row r="6" spans="1:19" ht="12.75">
      <c r="A6">
        <v>1</v>
      </c>
      <c r="B6">
        <v>60.27</v>
      </c>
      <c r="C6" t="s">
        <v>10</v>
      </c>
      <c r="E6" s="12">
        <f>(B6/$B$3)*$E$3</f>
        <v>75.6879069767442</v>
      </c>
      <c r="F6" t="s">
        <v>10</v>
      </c>
      <c r="G6">
        <f>A6</f>
        <v>1</v>
      </c>
      <c r="H6">
        <f>B6</f>
        <v>60.27</v>
      </c>
      <c r="I6" s="12">
        <f>E6</f>
        <v>75.6879069767442</v>
      </c>
      <c r="K6">
        <v>1</v>
      </c>
      <c r="L6">
        <v>118.15</v>
      </c>
      <c r="M6">
        <v>147.88</v>
      </c>
      <c r="N6">
        <v>188.27</v>
      </c>
      <c r="O6">
        <v>234.77</v>
      </c>
      <c r="P6">
        <v>235.53</v>
      </c>
      <c r="Q6">
        <v>294.23</v>
      </c>
      <c r="R6">
        <v>267.55</v>
      </c>
      <c r="S6">
        <v>334.63</v>
      </c>
    </row>
    <row r="7" spans="1:19" ht="12.75">
      <c r="A7">
        <v>2</v>
      </c>
      <c r="B7">
        <v>53.18</v>
      </c>
      <c r="C7" t="s">
        <v>10</v>
      </c>
      <c r="E7" s="12">
        <f aca="true" t="shared" si="0" ref="E7:E70">(B7/$B$3)*$E$3</f>
        <v>66.78418604651164</v>
      </c>
      <c r="F7" t="s">
        <v>10</v>
      </c>
      <c r="G7">
        <f>A7</f>
        <v>2</v>
      </c>
      <c r="H7">
        <f>B7</f>
        <v>53.18</v>
      </c>
      <c r="I7" s="12">
        <f>E7</f>
        <v>66.78418604651164</v>
      </c>
      <c r="K7">
        <v>2</v>
      </c>
      <c r="L7">
        <v>102.9</v>
      </c>
      <c r="M7">
        <v>128.82</v>
      </c>
      <c r="N7">
        <v>166.93</v>
      </c>
      <c r="O7">
        <v>208.86</v>
      </c>
      <c r="P7">
        <v>224.86</v>
      </c>
      <c r="Q7">
        <v>281.27</v>
      </c>
      <c r="R7">
        <v>288.13</v>
      </c>
      <c r="S7">
        <v>360.54</v>
      </c>
    </row>
    <row r="8" spans="1:19" s="14" customFormat="1" ht="12.75">
      <c r="A8" s="14">
        <v>3</v>
      </c>
      <c r="B8" s="14">
        <v>46.08</v>
      </c>
      <c r="C8" s="14" t="s">
        <v>10</v>
      </c>
      <c r="E8" s="15">
        <f t="shared" si="0"/>
        <v>57.86790697674419</v>
      </c>
      <c r="F8" s="14" t="s">
        <v>10</v>
      </c>
      <c r="G8" s="14">
        <f aca="true" t="shared" si="1" ref="G8:G71">A8</f>
        <v>3</v>
      </c>
      <c r="H8" s="14">
        <f aca="true" t="shared" si="2" ref="H8:H71">B8</f>
        <v>46.08</v>
      </c>
      <c r="I8" s="15">
        <f aca="true" t="shared" si="3" ref="I8:I71">E8</f>
        <v>57.86790697674419</v>
      </c>
      <c r="K8" s="14">
        <v>3</v>
      </c>
      <c r="L8" s="14">
        <v>94.52</v>
      </c>
      <c r="M8" s="14">
        <v>160.83</v>
      </c>
      <c r="N8" s="14">
        <v>120.89</v>
      </c>
      <c r="O8" s="14">
        <v>261.45</v>
      </c>
      <c r="P8" s="14">
        <v>159.77</v>
      </c>
      <c r="Q8" s="14">
        <v>322.43</v>
      </c>
      <c r="R8" s="14">
        <v>200.32</v>
      </c>
      <c r="S8" s="14">
        <v>373.5</v>
      </c>
    </row>
    <row r="9" spans="1:19" ht="12.75">
      <c r="A9">
        <v>4</v>
      </c>
      <c r="B9">
        <v>36.33</v>
      </c>
      <c r="C9" t="s">
        <v>10</v>
      </c>
      <c r="E9" s="12">
        <f t="shared" si="0"/>
        <v>45.623720930232565</v>
      </c>
      <c r="F9" t="s">
        <v>10</v>
      </c>
      <c r="G9">
        <f t="shared" si="1"/>
        <v>4</v>
      </c>
      <c r="H9">
        <f t="shared" si="2"/>
        <v>36.33</v>
      </c>
      <c r="I9" s="12">
        <f t="shared" si="3"/>
        <v>45.623720930232565</v>
      </c>
      <c r="K9">
        <v>4</v>
      </c>
      <c r="L9">
        <v>70.89</v>
      </c>
      <c r="M9">
        <v>88.42</v>
      </c>
      <c r="N9">
        <v>106.71</v>
      </c>
      <c r="O9">
        <v>133.39</v>
      </c>
      <c r="P9">
        <v>141.02</v>
      </c>
      <c r="Q9">
        <v>176.08</v>
      </c>
      <c r="R9">
        <v>176.84</v>
      </c>
      <c r="S9">
        <v>222.58</v>
      </c>
    </row>
    <row r="10" spans="1:19" ht="12.75">
      <c r="A10">
        <v>5</v>
      </c>
      <c r="B10">
        <v>36.33</v>
      </c>
      <c r="C10" t="s">
        <v>10</v>
      </c>
      <c r="E10" s="12">
        <f t="shared" si="0"/>
        <v>45.623720930232565</v>
      </c>
      <c r="F10" t="s">
        <v>10</v>
      </c>
      <c r="G10">
        <f t="shared" si="1"/>
        <v>5</v>
      </c>
      <c r="H10">
        <f t="shared" si="2"/>
        <v>36.33</v>
      </c>
      <c r="I10" s="12">
        <f t="shared" si="3"/>
        <v>45.623720930232565</v>
      </c>
      <c r="K10">
        <v>5</v>
      </c>
      <c r="L10">
        <v>70.89</v>
      </c>
      <c r="M10">
        <v>88.42</v>
      </c>
      <c r="N10">
        <v>106.71</v>
      </c>
      <c r="O10">
        <v>133.39</v>
      </c>
      <c r="P10">
        <v>141.02</v>
      </c>
      <c r="Q10">
        <v>176.08</v>
      </c>
      <c r="R10">
        <v>176.84</v>
      </c>
      <c r="S10">
        <v>222.58</v>
      </c>
    </row>
    <row r="11" spans="1:19" ht="12.75">
      <c r="A11">
        <v>6</v>
      </c>
      <c r="B11">
        <v>25.7</v>
      </c>
      <c r="C11" t="s">
        <v>10</v>
      </c>
      <c r="E11" s="12">
        <f t="shared" si="0"/>
        <v>32.27441860465116</v>
      </c>
      <c r="F11" t="s">
        <v>10</v>
      </c>
      <c r="G11">
        <f t="shared" si="1"/>
        <v>6</v>
      </c>
      <c r="H11">
        <f t="shared" si="2"/>
        <v>25.7</v>
      </c>
      <c r="I11" s="12">
        <f t="shared" si="3"/>
        <v>32.27441860465116</v>
      </c>
      <c r="K11">
        <v>6</v>
      </c>
      <c r="L11">
        <v>49.55</v>
      </c>
      <c r="M11">
        <v>62.5</v>
      </c>
      <c r="N11">
        <v>70.89</v>
      </c>
      <c r="O11">
        <v>89.18</v>
      </c>
      <c r="P11">
        <v>92.99</v>
      </c>
      <c r="Q11">
        <v>116.62</v>
      </c>
      <c r="R11">
        <v>118.15</v>
      </c>
      <c r="S11">
        <v>147.88</v>
      </c>
    </row>
    <row r="12" spans="1:19" ht="12.75">
      <c r="A12">
        <v>7</v>
      </c>
      <c r="B12">
        <v>36.33</v>
      </c>
      <c r="C12" t="s">
        <v>10</v>
      </c>
      <c r="E12" s="12">
        <f t="shared" si="0"/>
        <v>45.623720930232565</v>
      </c>
      <c r="F12" t="s">
        <v>10</v>
      </c>
      <c r="G12">
        <f t="shared" si="1"/>
        <v>7</v>
      </c>
      <c r="H12">
        <f t="shared" si="2"/>
        <v>36.33</v>
      </c>
      <c r="I12" s="12">
        <f t="shared" si="3"/>
        <v>45.623720930232565</v>
      </c>
      <c r="K12">
        <v>7</v>
      </c>
      <c r="L12">
        <v>70.89</v>
      </c>
      <c r="M12">
        <v>88.42</v>
      </c>
      <c r="N12">
        <v>106.71</v>
      </c>
      <c r="O12">
        <v>133.39</v>
      </c>
      <c r="P12">
        <v>141.02</v>
      </c>
      <c r="Q12">
        <v>176.08</v>
      </c>
      <c r="R12">
        <v>176.84</v>
      </c>
      <c r="S12">
        <v>222.58</v>
      </c>
    </row>
    <row r="13" spans="1:19" ht="12.75">
      <c r="A13">
        <v>8</v>
      </c>
      <c r="B13">
        <v>60.27</v>
      </c>
      <c r="C13" t="s">
        <v>10</v>
      </c>
      <c r="E13" s="12">
        <f t="shared" si="0"/>
        <v>75.6879069767442</v>
      </c>
      <c r="F13" t="s">
        <v>10</v>
      </c>
      <c r="G13">
        <f t="shared" si="1"/>
        <v>8</v>
      </c>
      <c r="H13">
        <f t="shared" si="2"/>
        <v>60.27</v>
      </c>
      <c r="I13" s="12">
        <f t="shared" si="3"/>
        <v>75.6879069767442</v>
      </c>
      <c r="K13">
        <v>8</v>
      </c>
      <c r="L13">
        <v>118.15</v>
      </c>
      <c r="M13">
        <v>147.88</v>
      </c>
      <c r="N13">
        <v>188.27</v>
      </c>
      <c r="O13">
        <v>234.77</v>
      </c>
      <c r="P13">
        <v>235.53</v>
      </c>
      <c r="Q13">
        <v>294.23</v>
      </c>
      <c r="R13">
        <v>267.55</v>
      </c>
      <c r="S13">
        <v>334.63</v>
      </c>
    </row>
    <row r="14" spans="1:19" ht="12.75">
      <c r="A14">
        <v>9</v>
      </c>
      <c r="B14">
        <v>65.58</v>
      </c>
      <c r="C14" t="s">
        <v>10</v>
      </c>
      <c r="E14" s="12">
        <f t="shared" si="0"/>
        <v>82.35627906976745</v>
      </c>
      <c r="F14" t="s">
        <v>10</v>
      </c>
      <c r="G14">
        <f t="shared" si="1"/>
        <v>9</v>
      </c>
      <c r="H14">
        <f t="shared" si="2"/>
        <v>65.58</v>
      </c>
      <c r="I14" s="12">
        <f t="shared" si="3"/>
        <v>82.35627906976745</v>
      </c>
      <c r="K14">
        <v>9</v>
      </c>
      <c r="L14">
        <v>128.06</v>
      </c>
      <c r="M14">
        <v>160.83</v>
      </c>
      <c r="N14">
        <v>209.46</v>
      </c>
      <c r="O14">
        <v>261.45</v>
      </c>
      <c r="P14">
        <v>258.4</v>
      </c>
      <c r="Q14">
        <v>322.43</v>
      </c>
      <c r="R14">
        <v>298.8</v>
      </c>
      <c r="S14">
        <v>373.5</v>
      </c>
    </row>
    <row r="15" spans="1:19" ht="12.75">
      <c r="A15">
        <v>10</v>
      </c>
      <c r="B15">
        <v>60.27</v>
      </c>
      <c r="C15" t="s">
        <v>10</v>
      </c>
      <c r="E15" s="12">
        <f t="shared" si="0"/>
        <v>75.6879069767442</v>
      </c>
      <c r="F15" t="s">
        <v>10</v>
      </c>
      <c r="G15">
        <f t="shared" si="1"/>
        <v>10</v>
      </c>
      <c r="H15">
        <f t="shared" si="2"/>
        <v>60.27</v>
      </c>
      <c r="I15" s="12">
        <f t="shared" si="3"/>
        <v>75.6879069767442</v>
      </c>
      <c r="K15">
        <v>10</v>
      </c>
      <c r="L15">
        <v>118.15</v>
      </c>
      <c r="M15">
        <v>147.88</v>
      </c>
      <c r="N15">
        <v>188.27</v>
      </c>
      <c r="O15">
        <v>234.77</v>
      </c>
      <c r="P15">
        <v>235.53</v>
      </c>
      <c r="Q15">
        <v>294.23</v>
      </c>
      <c r="R15">
        <v>267.55</v>
      </c>
      <c r="S15">
        <v>334.63</v>
      </c>
    </row>
    <row r="16" spans="1:19" ht="12.75">
      <c r="A16">
        <v>11</v>
      </c>
      <c r="B16">
        <v>65.58</v>
      </c>
      <c r="C16" t="s">
        <v>10</v>
      </c>
      <c r="E16" s="12">
        <f t="shared" si="0"/>
        <v>82.35627906976745</v>
      </c>
      <c r="F16" t="s">
        <v>10</v>
      </c>
      <c r="G16">
        <f t="shared" si="1"/>
        <v>11</v>
      </c>
      <c r="H16">
        <f t="shared" si="2"/>
        <v>65.58</v>
      </c>
      <c r="I16" s="12">
        <f t="shared" si="3"/>
        <v>82.35627906976745</v>
      </c>
      <c r="K16">
        <v>11</v>
      </c>
      <c r="L16">
        <v>128.06</v>
      </c>
      <c r="M16">
        <v>160.83</v>
      </c>
      <c r="N16">
        <v>209.46</v>
      </c>
      <c r="O16">
        <v>261.45</v>
      </c>
      <c r="P16">
        <v>258.4</v>
      </c>
      <c r="Q16">
        <v>322.43</v>
      </c>
      <c r="R16">
        <v>298.8</v>
      </c>
      <c r="S16">
        <v>373.5</v>
      </c>
    </row>
    <row r="17" spans="1:19" ht="12.75">
      <c r="A17">
        <v>12</v>
      </c>
      <c r="B17">
        <v>65.58</v>
      </c>
      <c r="C17" t="s">
        <v>10</v>
      </c>
      <c r="E17" s="12">
        <f t="shared" si="0"/>
        <v>82.35627906976745</v>
      </c>
      <c r="F17" t="s">
        <v>10</v>
      </c>
      <c r="G17">
        <f t="shared" si="1"/>
        <v>12</v>
      </c>
      <c r="H17">
        <f t="shared" si="2"/>
        <v>65.58</v>
      </c>
      <c r="I17" s="12">
        <f t="shared" si="3"/>
        <v>82.35627906976745</v>
      </c>
      <c r="K17">
        <v>12</v>
      </c>
      <c r="L17">
        <v>128.06</v>
      </c>
      <c r="M17">
        <v>160.83</v>
      </c>
      <c r="N17">
        <v>209.46</v>
      </c>
      <c r="O17">
        <v>261.45</v>
      </c>
      <c r="P17">
        <v>258.4</v>
      </c>
      <c r="Q17">
        <v>322.43</v>
      </c>
      <c r="R17">
        <v>298.8</v>
      </c>
      <c r="S17">
        <v>373.5</v>
      </c>
    </row>
    <row r="18" spans="1:19" ht="12.75">
      <c r="A18">
        <v>13</v>
      </c>
      <c r="B18">
        <v>25.7</v>
      </c>
      <c r="C18" t="s">
        <v>10</v>
      </c>
      <c r="E18" s="12">
        <f t="shared" si="0"/>
        <v>32.27441860465116</v>
      </c>
      <c r="F18" t="s">
        <v>10</v>
      </c>
      <c r="G18">
        <f t="shared" si="1"/>
        <v>13</v>
      </c>
      <c r="H18">
        <f t="shared" si="2"/>
        <v>25.7</v>
      </c>
      <c r="I18" s="12">
        <f t="shared" si="3"/>
        <v>32.27441860465116</v>
      </c>
      <c r="K18">
        <v>13</v>
      </c>
      <c r="L18">
        <v>49.55</v>
      </c>
      <c r="M18">
        <v>62.5</v>
      </c>
      <c r="N18">
        <v>70.89</v>
      </c>
      <c r="O18">
        <v>89.18</v>
      </c>
      <c r="P18">
        <v>92.99</v>
      </c>
      <c r="Q18">
        <v>116.62</v>
      </c>
      <c r="R18">
        <v>118.15</v>
      </c>
      <c r="S18">
        <v>147.88</v>
      </c>
    </row>
    <row r="19" spans="1:19" ht="12.75">
      <c r="A19">
        <v>14</v>
      </c>
      <c r="B19">
        <v>70.46</v>
      </c>
      <c r="C19" t="s">
        <v>10</v>
      </c>
      <c r="E19" s="12">
        <f t="shared" si="0"/>
        <v>88.48465116279068</v>
      </c>
      <c r="F19" t="s">
        <v>10</v>
      </c>
      <c r="G19">
        <f t="shared" si="1"/>
        <v>14</v>
      </c>
      <c r="H19">
        <f t="shared" si="2"/>
        <v>70.46</v>
      </c>
      <c r="I19" s="12">
        <f t="shared" si="3"/>
        <v>88.48465116279068</v>
      </c>
      <c r="K19">
        <v>14</v>
      </c>
      <c r="L19">
        <v>137.97</v>
      </c>
      <c r="M19">
        <v>172.27</v>
      </c>
      <c r="N19">
        <v>211.9</v>
      </c>
      <c r="O19">
        <v>265.26</v>
      </c>
      <c r="P19">
        <v>262.21</v>
      </c>
      <c r="Q19">
        <v>327.77</v>
      </c>
      <c r="R19">
        <v>323.95</v>
      </c>
      <c r="S19">
        <v>405.51</v>
      </c>
    </row>
    <row r="20" spans="1:19" ht="12.75">
      <c r="A20">
        <v>15</v>
      </c>
      <c r="B20">
        <v>65.58</v>
      </c>
      <c r="C20" t="s">
        <v>10</v>
      </c>
      <c r="E20" s="12">
        <f t="shared" si="0"/>
        <v>82.35627906976745</v>
      </c>
      <c r="F20" t="s">
        <v>10</v>
      </c>
      <c r="G20">
        <f t="shared" si="1"/>
        <v>15</v>
      </c>
      <c r="H20">
        <f t="shared" si="2"/>
        <v>65.58</v>
      </c>
      <c r="I20" s="12">
        <f t="shared" si="3"/>
        <v>82.35627906976745</v>
      </c>
      <c r="K20">
        <v>15</v>
      </c>
      <c r="L20">
        <v>128.06</v>
      </c>
      <c r="M20">
        <v>160.83</v>
      </c>
      <c r="N20">
        <v>209.46</v>
      </c>
      <c r="O20">
        <v>261.45</v>
      </c>
      <c r="P20">
        <v>258.4</v>
      </c>
      <c r="Q20">
        <v>322.43</v>
      </c>
      <c r="R20">
        <v>298.8</v>
      </c>
      <c r="S20">
        <v>373.5</v>
      </c>
    </row>
    <row r="21" spans="1:19" ht="12.75">
      <c r="A21">
        <v>16</v>
      </c>
      <c r="B21">
        <v>70.46</v>
      </c>
      <c r="C21" t="s">
        <v>10</v>
      </c>
      <c r="E21" s="12">
        <f t="shared" si="0"/>
        <v>88.48465116279068</v>
      </c>
      <c r="F21" t="s">
        <v>10</v>
      </c>
      <c r="G21">
        <f t="shared" si="1"/>
        <v>16</v>
      </c>
      <c r="H21">
        <f t="shared" si="2"/>
        <v>70.46</v>
      </c>
      <c r="I21" s="12">
        <f t="shared" si="3"/>
        <v>88.48465116279068</v>
      </c>
      <c r="K21">
        <v>16</v>
      </c>
      <c r="L21">
        <v>137.97</v>
      </c>
      <c r="M21">
        <v>172.27</v>
      </c>
      <c r="N21">
        <v>211.9</v>
      </c>
      <c r="O21">
        <v>265.26</v>
      </c>
      <c r="P21">
        <v>262.21</v>
      </c>
      <c r="Q21">
        <v>327.77</v>
      </c>
      <c r="R21">
        <v>323.95</v>
      </c>
      <c r="S21">
        <v>405.51</v>
      </c>
    </row>
    <row r="22" spans="1:19" ht="12.75">
      <c r="A22">
        <v>17</v>
      </c>
      <c r="B22">
        <v>70.46</v>
      </c>
      <c r="C22" t="s">
        <v>10</v>
      </c>
      <c r="E22" s="12">
        <f t="shared" si="0"/>
        <v>88.48465116279068</v>
      </c>
      <c r="F22" t="s">
        <v>10</v>
      </c>
      <c r="G22">
        <f t="shared" si="1"/>
        <v>17</v>
      </c>
      <c r="H22">
        <f t="shared" si="2"/>
        <v>70.46</v>
      </c>
      <c r="I22" s="12">
        <f t="shared" si="3"/>
        <v>88.48465116279068</v>
      </c>
      <c r="K22">
        <v>17</v>
      </c>
      <c r="L22">
        <v>137.97</v>
      </c>
      <c r="M22">
        <v>172.27</v>
      </c>
      <c r="N22">
        <v>211.9</v>
      </c>
      <c r="O22">
        <v>265.26</v>
      </c>
      <c r="P22">
        <v>262.21</v>
      </c>
      <c r="Q22">
        <v>327.77</v>
      </c>
      <c r="R22">
        <v>323.95</v>
      </c>
      <c r="S22">
        <v>405.51</v>
      </c>
    </row>
    <row r="23" spans="1:19" ht="12.75">
      <c r="A23">
        <v>18</v>
      </c>
      <c r="B23">
        <v>70.46</v>
      </c>
      <c r="C23" t="s">
        <v>10</v>
      </c>
      <c r="E23" s="12">
        <f t="shared" si="0"/>
        <v>88.48465116279068</v>
      </c>
      <c r="F23" t="s">
        <v>10</v>
      </c>
      <c r="G23">
        <f t="shared" si="1"/>
        <v>18</v>
      </c>
      <c r="H23">
        <f t="shared" si="2"/>
        <v>70.46</v>
      </c>
      <c r="I23" s="12">
        <f t="shared" si="3"/>
        <v>88.48465116279068</v>
      </c>
      <c r="K23">
        <v>18</v>
      </c>
      <c r="L23">
        <v>137.97</v>
      </c>
      <c r="M23">
        <v>172.27</v>
      </c>
      <c r="N23">
        <v>211.9</v>
      </c>
      <c r="O23">
        <v>265.26</v>
      </c>
      <c r="P23">
        <v>262.21</v>
      </c>
      <c r="Q23">
        <v>327.77</v>
      </c>
      <c r="R23">
        <v>323.95</v>
      </c>
      <c r="S23">
        <v>405.51</v>
      </c>
    </row>
    <row r="24" spans="1:19" ht="12.75">
      <c r="A24">
        <v>19</v>
      </c>
      <c r="B24">
        <v>65.58</v>
      </c>
      <c r="C24" t="s">
        <v>10</v>
      </c>
      <c r="E24" s="12">
        <f t="shared" si="0"/>
        <v>82.35627906976745</v>
      </c>
      <c r="F24" t="s">
        <v>10</v>
      </c>
      <c r="G24">
        <f t="shared" si="1"/>
        <v>19</v>
      </c>
      <c r="H24">
        <f t="shared" si="2"/>
        <v>65.58</v>
      </c>
      <c r="I24" s="12">
        <f t="shared" si="3"/>
        <v>82.35627906976745</v>
      </c>
      <c r="K24">
        <v>19</v>
      </c>
      <c r="L24">
        <v>128.06</v>
      </c>
      <c r="M24">
        <v>160.83</v>
      </c>
      <c r="N24">
        <v>209.46</v>
      </c>
      <c r="O24">
        <v>261.45</v>
      </c>
      <c r="P24">
        <v>258.4</v>
      </c>
      <c r="Q24">
        <v>322.43</v>
      </c>
      <c r="R24">
        <v>298.8</v>
      </c>
      <c r="S24">
        <v>373.5</v>
      </c>
    </row>
    <row r="25" spans="1:18" ht="12.75">
      <c r="A25">
        <v>20</v>
      </c>
      <c r="B25" s="10">
        <v>0</v>
      </c>
      <c r="C25" t="s">
        <v>10</v>
      </c>
      <c r="E25" s="12">
        <f t="shared" si="0"/>
        <v>0</v>
      </c>
      <c r="F25" t="s">
        <v>10</v>
      </c>
      <c r="G25">
        <f t="shared" si="1"/>
        <v>20</v>
      </c>
      <c r="H25">
        <f t="shared" si="2"/>
        <v>0</v>
      </c>
      <c r="I25" s="12">
        <f t="shared" si="3"/>
        <v>0</v>
      </c>
      <c r="K25">
        <v>20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9" ht="12.75">
      <c r="A26">
        <v>21</v>
      </c>
      <c r="B26">
        <v>47.41</v>
      </c>
      <c r="C26" t="s">
        <v>10</v>
      </c>
      <c r="E26" s="12">
        <f t="shared" si="0"/>
        <v>59.538139534883726</v>
      </c>
      <c r="F26" t="s">
        <v>10</v>
      </c>
      <c r="G26">
        <f t="shared" si="1"/>
        <v>21</v>
      </c>
      <c r="H26">
        <f t="shared" si="2"/>
        <v>47.41</v>
      </c>
      <c r="I26" s="12">
        <f t="shared" si="3"/>
        <v>59.538139534883726</v>
      </c>
      <c r="K26">
        <v>21</v>
      </c>
      <c r="L26">
        <v>92.23</v>
      </c>
      <c r="M26">
        <v>115.86</v>
      </c>
      <c r="N26">
        <v>148.64</v>
      </c>
      <c r="O26">
        <v>185.23</v>
      </c>
      <c r="P26">
        <v>198.18</v>
      </c>
      <c r="Q26">
        <v>246.97</v>
      </c>
      <c r="R26">
        <v>253.83</v>
      </c>
      <c r="S26">
        <v>313.28</v>
      </c>
    </row>
    <row r="27" spans="1:19" ht="12.75">
      <c r="A27">
        <v>22</v>
      </c>
      <c r="B27">
        <v>77.55</v>
      </c>
      <c r="C27" t="s">
        <v>10</v>
      </c>
      <c r="E27" s="12">
        <f t="shared" si="0"/>
        <v>97.38837209302326</v>
      </c>
      <c r="F27" t="s">
        <v>10</v>
      </c>
      <c r="G27">
        <f t="shared" si="1"/>
        <v>22</v>
      </c>
      <c r="H27">
        <f t="shared" si="2"/>
        <v>77.55</v>
      </c>
      <c r="I27" s="12">
        <f t="shared" si="3"/>
        <v>97.38837209302326</v>
      </c>
      <c r="K27">
        <v>22</v>
      </c>
      <c r="L27">
        <v>150.92</v>
      </c>
      <c r="M27">
        <v>189.04</v>
      </c>
      <c r="N27">
        <v>230.96</v>
      </c>
      <c r="O27">
        <v>288.89</v>
      </c>
      <c r="P27">
        <v>288.13</v>
      </c>
      <c r="Q27">
        <v>362.07</v>
      </c>
      <c r="R27">
        <v>362.83</v>
      </c>
      <c r="S27">
        <v>453.54</v>
      </c>
    </row>
    <row r="28" spans="1:19" ht="12.75">
      <c r="A28">
        <v>23</v>
      </c>
      <c r="B28">
        <v>65.58</v>
      </c>
      <c r="C28" t="s">
        <v>10</v>
      </c>
      <c r="E28" s="12">
        <f t="shared" si="0"/>
        <v>82.35627906976745</v>
      </c>
      <c r="F28" t="s">
        <v>10</v>
      </c>
      <c r="G28">
        <f t="shared" si="1"/>
        <v>23</v>
      </c>
      <c r="H28">
        <f t="shared" si="2"/>
        <v>65.58</v>
      </c>
      <c r="I28" s="12">
        <f t="shared" si="3"/>
        <v>82.35627906976745</v>
      </c>
      <c r="K28">
        <v>23</v>
      </c>
      <c r="L28">
        <v>128.06</v>
      </c>
      <c r="M28">
        <v>160.83</v>
      </c>
      <c r="N28">
        <v>209.46</v>
      </c>
      <c r="O28">
        <v>261.45</v>
      </c>
      <c r="P28">
        <v>258.4</v>
      </c>
      <c r="Q28">
        <v>322.43</v>
      </c>
      <c r="R28">
        <v>298.8</v>
      </c>
      <c r="S28">
        <v>373.5</v>
      </c>
    </row>
    <row r="29" spans="1:19" ht="12.75">
      <c r="A29">
        <v>24</v>
      </c>
      <c r="B29">
        <v>65.58</v>
      </c>
      <c r="C29" t="s">
        <v>10</v>
      </c>
      <c r="E29" s="12">
        <f t="shared" si="0"/>
        <v>82.35627906976745</v>
      </c>
      <c r="F29" t="s">
        <v>10</v>
      </c>
      <c r="G29">
        <f t="shared" si="1"/>
        <v>24</v>
      </c>
      <c r="H29">
        <f t="shared" si="2"/>
        <v>65.58</v>
      </c>
      <c r="I29" s="12">
        <f t="shared" si="3"/>
        <v>82.35627906976745</v>
      </c>
      <c r="K29">
        <v>24</v>
      </c>
      <c r="L29">
        <v>128.06</v>
      </c>
      <c r="M29">
        <v>160.83</v>
      </c>
      <c r="N29">
        <v>209.46</v>
      </c>
      <c r="O29">
        <v>261.45</v>
      </c>
      <c r="P29">
        <v>258.4</v>
      </c>
      <c r="Q29">
        <v>322.43</v>
      </c>
      <c r="R29">
        <v>298.8</v>
      </c>
      <c r="S29">
        <v>373.5</v>
      </c>
    </row>
    <row r="30" spans="1:19" ht="12.75">
      <c r="A30">
        <v>25</v>
      </c>
      <c r="B30">
        <v>60.27</v>
      </c>
      <c r="C30" t="s">
        <v>10</v>
      </c>
      <c r="E30" s="12">
        <f t="shared" si="0"/>
        <v>75.6879069767442</v>
      </c>
      <c r="F30" t="s">
        <v>10</v>
      </c>
      <c r="G30">
        <f t="shared" si="1"/>
        <v>25</v>
      </c>
      <c r="H30">
        <f t="shared" si="2"/>
        <v>60.27</v>
      </c>
      <c r="I30" s="12">
        <f t="shared" si="3"/>
        <v>75.6879069767442</v>
      </c>
      <c r="K30">
        <v>25</v>
      </c>
      <c r="L30">
        <v>118.15</v>
      </c>
      <c r="M30">
        <v>147.88</v>
      </c>
      <c r="N30">
        <v>188.27</v>
      </c>
      <c r="O30">
        <v>234.77</v>
      </c>
      <c r="P30">
        <v>235.53</v>
      </c>
      <c r="Q30">
        <v>294.23</v>
      </c>
      <c r="R30">
        <v>267.55</v>
      </c>
      <c r="S30">
        <v>334.63</v>
      </c>
    </row>
    <row r="31" spans="1:19" ht="12.75">
      <c r="A31">
        <v>26</v>
      </c>
      <c r="B31">
        <v>36.33</v>
      </c>
      <c r="C31" t="s">
        <v>10</v>
      </c>
      <c r="E31" s="12">
        <f t="shared" si="0"/>
        <v>45.623720930232565</v>
      </c>
      <c r="F31" t="s">
        <v>10</v>
      </c>
      <c r="G31">
        <f t="shared" si="1"/>
        <v>26</v>
      </c>
      <c r="H31">
        <f t="shared" si="2"/>
        <v>36.33</v>
      </c>
      <c r="I31" s="12">
        <f t="shared" si="3"/>
        <v>45.623720930232565</v>
      </c>
      <c r="K31">
        <v>26</v>
      </c>
      <c r="L31">
        <v>70.89</v>
      </c>
      <c r="M31">
        <v>88.42</v>
      </c>
      <c r="N31">
        <v>106.71</v>
      </c>
      <c r="O31">
        <v>133.39</v>
      </c>
      <c r="P31">
        <v>141.02</v>
      </c>
      <c r="Q31">
        <v>176.08</v>
      </c>
      <c r="R31">
        <v>176.84</v>
      </c>
      <c r="S31">
        <v>222.58</v>
      </c>
    </row>
    <row r="32" spans="1:19" ht="12.75">
      <c r="A32">
        <v>27</v>
      </c>
      <c r="B32">
        <v>70.46</v>
      </c>
      <c r="C32" t="s">
        <v>10</v>
      </c>
      <c r="E32" s="12">
        <f t="shared" si="0"/>
        <v>88.48465116279068</v>
      </c>
      <c r="F32" t="s">
        <v>10</v>
      </c>
      <c r="G32">
        <f t="shared" si="1"/>
        <v>27</v>
      </c>
      <c r="H32">
        <f t="shared" si="2"/>
        <v>70.46</v>
      </c>
      <c r="I32" s="12">
        <f t="shared" si="3"/>
        <v>88.48465116279068</v>
      </c>
      <c r="K32">
        <v>27</v>
      </c>
      <c r="L32">
        <v>137.97</v>
      </c>
      <c r="M32">
        <v>172.27</v>
      </c>
      <c r="N32">
        <v>211.9</v>
      </c>
      <c r="O32">
        <v>265.26</v>
      </c>
      <c r="P32">
        <v>262.21</v>
      </c>
      <c r="Q32">
        <v>327.77</v>
      </c>
      <c r="R32">
        <v>323.95</v>
      </c>
      <c r="S32">
        <v>405.51</v>
      </c>
    </row>
    <row r="33" spans="1:19" ht="12.75">
      <c r="A33">
        <v>28</v>
      </c>
      <c r="B33">
        <v>70.46</v>
      </c>
      <c r="C33" t="s">
        <v>10</v>
      </c>
      <c r="E33" s="12">
        <f t="shared" si="0"/>
        <v>88.48465116279068</v>
      </c>
      <c r="F33" t="s">
        <v>10</v>
      </c>
      <c r="G33">
        <f t="shared" si="1"/>
        <v>28</v>
      </c>
      <c r="H33">
        <f t="shared" si="2"/>
        <v>70.46</v>
      </c>
      <c r="I33" s="12">
        <f t="shared" si="3"/>
        <v>88.48465116279068</v>
      </c>
      <c r="K33">
        <v>28</v>
      </c>
      <c r="L33">
        <v>137.97</v>
      </c>
      <c r="M33">
        <v>172.27</v>
      </c>
      <c r="N33">
        <v>211.9</v>
      </c>
      <c r="O33">
        <v>265.26</v>
      </c>
      <c r="P33">
        <v>262.21</v>
      </c>
      <c r="Q33">
        <v>327.77</v>
      </c>
      <c r="R33">
        <v>323.95</v>
      </c>
      <c r="S33">
        <v>405.51</v>
      </c>
    </row>
    <row r="34" spans="1:19" ht="12.75">
      <c r="A34">
        <v>29</v>
      </c>
      <c r="B34">
        <v>77.55</v>
      </c>
      <c r="C34" t="s">
        <v>10</v>
      </c>
      <c r="E34" s="12">
        <f t="shared" si="0"/>
        <v>97.38837209302326</v>
      </c>
      <c r="F34" t="s">
        <v>10</v>
      </c>
      <c r="G34">
        <f t="shared" si="1"/>
        <v>29</v>
      </c>
      <c r="H34">
        <f t="shared" si="2"/>
        <v>77.55</v>
      </c>
      <c r="I34" s="12">
        <f t="shared" si="3"/>
        <v>97.38837209302326</v>
      </c>
      <c r="K34">
        <v>29</v>
      </c>
      <c r="L34">
        <v>150.92</v>
      </c>
      <c r="M34">
        <v>189.04</v>
      </c>
      <c r="N34">
        <v>230.96</v>
      </c>
      <c r="O34">
        <v>288.89</v>
      </c>
      <c r="P34">
        <v>288.13</v>
      </c>
      <c r="Q34">
        <v>362.07</v>
      </c>
      <c r="R34">
        <v>362.83</v>
      </c>
      <c r="S34">
        <v>453.54</v>
      </c>
    </row>
    <row r="35" spans="1:19" ht="12.75">
      <c r="A35">
        <v>30</v>
      </c>
      <c r="B35">
        <v>36.33</v>
      </c>
      <c r="C35" t="s">
        <v>10</v>
      </c>
      <c r="E35" s="12">
        <f t="shared" si="0"/>
        <v>45.623720930232565</v>
      </c>
      <c r="F35" t="s">
        <v>10</v>
      </c>
      <c r="G35">
        <f t="shared" si="1"/>
        <v>30</v>
      </c>
      <c r="H35">
        <f t="shared" si="2"/>
        <v>36.33</v>
      </c>
      <c r="I35" s="12">
        <f t="shared" si="3"/>
        <v>45.623720930232565</v>
      </c>
      <c r="K35">
        <v>30</v>
      </c>
      <c r="L35">
        <v>70.89</v>
      </c>
      <c r="M35">
        <v>88.42</v>
      </c>
      <c r="N35">
        <v>106.71</v>
      </c>
      <c r="O35">
        <v>133.39</v>
      </c>
      <c r="P35">
        <v>141.02</v>
      </c>
      <c r="Q35">
        <v>176.08</v>
      </c>
      <c r="R35">
        <v>176.84</v>
      </c>
      <c r="S35">
        <v>222.58</v>
      </c>
    </row>
    <row r="36" spans="1:19" ht="12.75">
      <c r="A36">
        <v>31</v>
      </c>
      <c r="B36">
        <v>65.58</v>
      </c>
      <c r="C36" t="s">
        <v>10</v>
      </c>
      <c r="E36" s="12">
        <f t="shared" si="0"/>
        <v>82.35627906976745</v>
      </c>
      <c r="F36" t="s">
        <v>10</v>
      </c>
      <c r="G36">
        <f t="shared" si="1"/>
        <v>31</v>
      </c>
      <c r="H36">
        <f t="shared" si="2"/>
        <v>65.58</v>
      </c>
      <c r="I36" s="12">
        <f t="shared" si="3"/>
        <v>82.35627906976745</v>
      </c>
      <c r="K36">
        <v>31</v>
      </c>
      <c r="L36">
        <v>128.06</v>
      </c>
      <c r="M36">
        <v>160.83</v>
      </c>
      <c r="N36">
        <v>209.46</v>
      </c>
      <c r="O36">
        <v>261.45</v>
      </c>
      <c r="P36">
        <v>258.4</v>
      </c>
      <c r="Q36">
        <v>322.43</v>
      </c>
      <c r="R36">
        <v>298.8</v>
      </c>
      <c r="S36">
        <v>373.5</v>
      </c>
    </row>
    <row r="37" spans="1:19" ht="12.75">
      <c r="A37">
        <v>32</v>
      </c>
      <c r="B37">
        <v>65.58</v>
      </c>
      <c r="C37" t="s">
        <v>10</v>
      </c>
      <c r="E37" s="12">
        <f t="shared" si="0"/>
        <v>82.35627906976745</v>
      </c>
      <c r="F37" t="s">
        <v>10</v>
      </c>
      <c r="G37">
        <f t="shared" si="1"/>
        <v>32</v>
      </c>
      <c r="H37">
        <f t="shared" si="2"/>
        <v>65.58</v>
      </c>
      <c r="I37" s="12">
        <f t="shared" si="3"/>
        <v>82.35627906976745</v>
      </c>
      <c r="K37">
        <v>32</v>
      </c>
      <c r="L37">
        <v>128.06</v>
      </c>
      <c r="M37">
        <v>160.83</v>
      </c>
      <c r="N37">
        <v>209.46</v>
      </c>
      <c r="O37">
        <v>261.45</v>
      </c>
      <c r="P37">
        <v>258.4</v>
      </c>
      <c r="Q37">
        <v>322.43</v>
      </c>
      <c r="R37">
        <v>298.8</v>
      </c>
      <c r="S37">
        <v>373.5</v>
      </c>
    </row>
    <row r="38" spans="1:19" ht="12.75">
      <c r="A38">
        <v>33</v>
      </c>
      <c r="B38">
        <v>65.58</v>
      </c>
      <c r="C38" t="s">
        <v>10</v>
      </c>
      <c r="E38" s="12">
        <f t="shared" si="0"/>
        <v>82.35627906976745</v>
      </c>
      <c r="F38" t="s">
        <v>10</v>
      </c>
      <c r="G38">
        <f t="shared" si="1"/>
        <v>33</v>
      </c>
      <c r="H38">
        <f t="shared" si="2"/>
        <v>65.58</v>
      </c>
      <c r="I38" s="12">
        <f t="shared" si="3"/>
        <v>82.35627906976745</v>
      </c>
      <c r="K38">
        <v>33</v>
      </c>
      <c r="L38">
        <v>128.06</v>
      </c>
      <c r="M38">
        <v>160.83</v>
      </c>
      <c r="N38">
        <v>209.46</v>
      </c>
      <c r="O38">
        <v>261.45</v>
      </c>
      <c r="P38">
        <v>258.4</v>
      </c>
      <c r="Q38">
        <v>322.43</v>
      </c>
      <c r="R38">
        <v>298.8</v>
      </c>
      <c r="S38">
        <v>373.5</v>
      </c>
    </row>
    <row r="39" spans="1:19" ht="12.75">
      <c r="A39">
        <v>34</v>
      </c>
      <c r="B39">
        <v>36.33</v>
      </c>
      <c r="C39" t="s">
        <v>10</v>
      </c>
      <c r="E39" s="12">
        <f t="shared" si="0"/>
        <v>45.623720930232565</v>
      </c>
      <c r="F39" t="s">
        <v>10</v>
      </c>
      <c r="G39">
        <f t="shared" si="1"/>
        <v>34</v>
      </c>
      <c r="H39">
        <f t="shared" si="2"/>
        <v>36.33</v>
      </c>
      <c r="I39" s="12">
        <f t="shared" si="3"/>
        <v>45.623720930232565</v>
      </c>
      <c r="K39">
        <v>34</v>
      </c>
      <c r="L39">
        <v>70.89</v>
      </c>
      <c r="M39">
        <v>88.42</v>
      </c>
      <c r="N39">
        <v>106.71</v>
      </c>
      <c r="O39">
        <v>133.39</v>
      </c>
      <c r="P39">
        <v>141.02</v>
      </c>
      <c r="Q39">
        <v>176.08</v>
      </c>
      <c r="R39">
        <v>176.84</v>
      </c>
      <c r="S39">
        <v>222.58</v>
      </c>
    </row>
    <row r="40" spans="1:19" ht="12.75">
      <c r="A40">
        <v>35</v>
      </c>
      <c r="B40">
        <v>77.55</v>
      </c>
      <c r="C40" t="s">
        <v>10</v>
      </c>
      <c r="E40" s="12">
        <f t="shared" si="0"/>
        <v>97.38837209302326</v>
      </c>
      <c r="F40" t="s">
        <v>10</v>
      </c>
      <c r="G40">
        <f t="shared" si="1"/>
        <v>35</v>
      </c>
      <c r="H40">
        <f t="shared" si="2"/>
        <v>77.55</v>
      </c>
      <c r="I40" s="12">
        <f t="shared" si="3"/>
        <v>97.38837209302326</v>
      </c>
      <c r="K40">
        <v>35</v>
      </c>
      <c r="L40">
        <v>150.92</v>
      </c>
      <c r="M40">
        <v>189.04</v>
      </c>
      <c r="N40">
        <v>230.96</v>
      </c>
      <c r="O40">
        <v>288.89</v>
      </c>
      <c r="P40">
        <v>288.13</v>
      </c>
      <c r="Q40">
        <v>362.07</v>
      </c>
      <c r="R40">
        <v>362.83</v>
      </c>
      <c r="S40">
        <v>453.54</v>
      </c>
    </row>
    <row r="41" spans="1:19" ht="12.75">
      <c r="A41">
        <v>36</v>
      </c>
      <c r="B41">
        <v>70.46</v>
      </c>
      <c r="C41" t="s">
        <v>10</v>
      </c>
      <c r="E41" s="12">
        <f t="shared" si="0"/>
        <v>88.48465116279068</v>
      </c>
      <c r="F41" t="s">
        <v>10</v>
      </c>
      <c r="G41">
        <f t="shared" si="1"/>
        <v>36</v>
      </c>
      <c r="H41">
        <f t="shared" si="2"/>
        <v>70.46</v>
      </c>
      <c r="I41" s="12">
        <f t="shared" si="3"/>
        <v>88.48465116279068</v>
      </c>
      <c r="K41">
        <v>36</v>
      </c>
      <c r="L41">
        <v>137.97</v>
      </c>
      <c r="M41">
        <v>172.27</v>
      </c>
      <c r="N41">
        <v>211.9</v>
      </c>
      <c r="O41">
        <v>265.26</v>
      </c>
      <c r="P41">
        <v>262.21</v>
      </c>
      <c r="Q41">
        <v>327.77</v>
      </c>
      <c r="R41">
        <v>323.95</v>
      </c>
      <c r="S41">
        <v>405.51</v>
      </c>
    </row>
    <row r="42" spans="1:19" ht="12.75">
      <c r="A42">
        <v>37</v>
      </c>
      <c r="B42">
        <v>70.46</v>
      </c>
      <c r="C42" t="s">
        <v>10</v>
      </c>
      <c r="E42" s="12">
        <f t="shared" si="0"/>
        <v>88.48465116279068</v>
      </c>
      <c r="F42" t="s">
        <v>10</v>
      </c>
      <c r="G42">
        <f t="shared" si="1"/>
        <v>37</v>
      </c>
      <c r="H42">
        <f t="shared" si="2"/>
        <v>70.46</v>
      </c>
      <c r="I42" s="12">
        <f t="shared" si="3"/>
        <v>88.48465116279068</v>
      </c>
      <c r="K42">
        <v>37</v>
      </c>
      <c r="L42">
        <v>137.97</v>
      </c>
      <c r="M42">
        <v>172.27</v>
      </c>
      <c r="N42">
        <v>211.9</v>
      </c>
      <c r="O42">
        <v>265.26</v>
      </c>
      <c r="P42">
        <v>262.21</v>
      </c>
      <c r="Q42">
        <v>327.77</v>
      </c>
      <c r="R42">
        <v>323.95</v>
      </c>
      <c r="S42">
        <v>405.51</v>
      </c>
    </row>
    <row r="43" spans="1:19" ht="12.75">
      <c r="A43">
        <v>38</v>
      </c>
      <c r="B43">
        <v>36.33</v>
      </c>
      <c r="C43" t="s">
        <v>10</v>
      </c>
      <c r="E43" s="12">
        <f t="shared" si="0"/>
        <v>45.623720930232565</v>
      </c>
      <c r="F43" t="s">
        <v>10</v>
      </c>
      <c r="G43">
        <f t="shared" si="1"/>
        <v>38</v>
      </c>
      <c r="H43">
        <f t="shared" si="2"/>
        <v>36.33</v>
      </c>
      <c r="I43" s="12">
        <f t="shared" si="3"/>
        <v>45.623720930232565</v>
      </c>
      <c r="K43">
        <v>38</v>
      </c>
      <c r="L43">
        <v>70.89</v>
      </c>
      <c r="M43">
        <v>88.42</v>
      </c>
      <c r="N43">
        <v>106.71</v>
      </c>
      <c r="O43">
        <v>133.39</v>
      </c>
      <c r="P43">
        <v>141.02</v>
      </c>
      <c r="Q43">
        <v>176.08</v>
      </c>
      <c r="R43">
        <v>176.84</v>
      </c>
      <c r="S43">
        <v>222.58</v>
      </c>
    </row>
    <row r="44" spans="1:19" ht="12.75">
      <c r="A44">
        <v>39</v>
      </c>
      <c r="B44">
        <v>60.27</v>
      </c>
      <c r="C44" t="s">
        <v>10</v>
      </c>
      <c r="E44" s="12">
        <f t="shared" si="0"/>
        <v>75.6879069767442</v>
      </c>
      <c r="F44" t="s">
        <v>10</v>
      </c>
      <c r="G44">
        <f t="shared" si="1"/>
        <v>39</v>
      </c>
      <c r="H44">
        <f t="shared" si="2"/>
        <v>60.27</v>
      </c>
      <c r="I44" s="12">
        <f t="shared" si="3"/>
        <v>75.6879069767442</v>
      </c>
      <c r="K44">
        <v>39</v>
      </c>
      <c r="L44">
        <v>118.15</v>
      </c>
      <c r="M44">
        <v>147.88</v>
      </c>
      <c r="N44">
        <v>188.27</v>
      </c>
      <c r="O44">
        <v>234.77</v>
      </c>
      <c r="P44">
        <v>235.53</v>
      </c>
      <c r="Q44">
        <v>294.23</v>
      </c>
      <c r="R44">
        <v>267.55</v>
      </c>
      <c r="S44">
        <v>334.63</v>
      </c>
    </row>
    <row r="45" spans="1:19" ht="12.75">
      <c r="A45">
        <v>40</v>
      </c>
      <c r="B45">
        <v>65.58</v>
      </c>
      <c r="C45" t="s">
        <v>10</v>
      </c>
      <c r="E45" s="12">
        <f t="shared" si="0"/>
        <v>82.35627906976745</v>
      </c>
      <c r="F45" t="s">
        <v>10</v>
      </c>
      <c r="G45">
        <f t="shared" si="1"/>
        <v>40</v>
      </c>
      <c r="H45">
        <f t="shared" si="2"/>
        <v>65.58</v>
      </c>
      <c r="I45" s="12">
        <f t="shared" si="3"/>
        <v>82.35627906976745</v>
      </c>
      <c r="K45">
        <v>40</v>
      </c>
      <c r="L45">
        <v>128.06</v>
      </c>
      <c r="M45">
        <v>160.83</v>
      </c>
      <c r="N45">
        <v>209.46</v>
      </c>
      <c r="O45">
        <v>261.45</v>
      </c>
      <c r="P45">
        <v>258.4</v>
      </c>
      <c r="Q45">
        <v>322.43</v>
      </c>
      <c r="R45">
        <v>298.8</v>
      </c>
      <c r="S45">
        <v>373.5</v>
      </c>
    </row>
    <row r="46" spans="1:19" ht="12.75">
      <c r="A46">
        <v>41</v>
      </c>
      <c r="B46">
        <v>70.46</v>
      </c>
      <c r="C46" t="s">
        <v>10</v>
      </c>
      <c r="E46" s="12">
        <f t="shared" si="0"/>
        <v>88.48465116279068</v>
      </c>
      <c r="F46" t="s">
        <v>10</v>
      </c>
      <c r="G46">
        <f t="shared" si="1"/>
        <v>41</v>
      </c>
      <c r="H46">
        <f t="shared" si="2"/>
        <v>70.46</v>
      </c>
      <c r="I46" s="12">
        <f t="shared" si="3"/>
        <v>88.48465116279068</v>
      </c>
      <c r="K46">
        <v>41</v>
      </c>
      <c r="L46">
        <v>137.97</v>
      </c>
      <c r="M46">
        <v>172.27</v>
      </c>
      <c r="N46">
        <v>211.9</v>
      </c>
      <c r="O46">
        <v>265.26</v>
      </c>
      <c r="P46">
        <v>262.21</v>
      </c>
      <c r="Q46">
        <v>327.77</v>
      </c>
      <c r="R46">
        <v>323.95</v>
      </c>
      <c r="S46">
        <v>405.51</v>
      </c>
    </row>
    <row r="47" spans="1:19" ht="12.75">
      <c r="A47">
        <v>42</v>
      </c>
      <c r="B47">
        <v>65.58</v>
      </c>
      <c r="C47" t="s">
        <v>10</v>
      </c>
      <c r="E47" s="12">
        <f t="shared" si="0"/>
        <v>82.35627906976745</v>
      </c>
      <c r="F47" t="s">
        <v>10</v>
      </c>
      <c r="G47">
        <f t="shared" si="1"/>
        <v>42</v>
      </c>
      <c r="H47">
        <f t="shared" si="2"/>
        <v>65.58</v>
      </c>
      <c r="I47" s="12">
        <f t="shared" si="3"/>
        <v>82.35627906976745</v>
      </c>
      <c r="K47">
        <v>42</v>
      </c>
      <c r="L47">
        <v>128.06</v>
      </c>
      <c r="M47">
        <v>160.83</v>
      </c>
      <c r="N47">
        <v>209.46</v>
      </c>
      <c r="O47">
        <v>261.45</v>
      </c>
      <c r="P47">
        <v>258.4</v>
      </c>
      <c r="Q47">
        <v>322.43</v>
      </c>
      <c r="R47">
        <v>298.8</v>
      </c>
      <c r="S47">
        <v>373.5</v>
      </c>
    </row>
    <row r="48" spans="1:19" ht="12.75">
      <c r="A48">
        <v>43</v>
      </c>
      <c r="B48">
        <v>65.58</v>
      </c>
      <c r="C48" t="s">
        <v>10</v>
      </c>
      <c r="E48" s="12">
        <f t="shared" si="0"/>
        <v>82.35627906976745</v>
      </c>
      <c r="F48" t="s">
        <v>10</v>
      </c>
      <c r="G48">
        <f t="shared" si="1"/>
        <v>43</v>
      </c>
      <c r="H48">
        <f t="shared" si="2"/>
        <v>65.58</v>
      </c>
      <c r="I48" s="12">
        <f t="shared" si="3"/>
        <v>82.35627906976745</v>
      </c>
      <c r="K48">
        <v>43</v>
      </c>
      <c r="L48">
        <v>128.06</v>
      </c>
      <c r="M48">
        <v>160.83</v>
      </c>
      <c r="N48">
        <v>209.46</v>
      </c>
      <c r="O48">
        <v>261.45</v>
      </c>
      <c r="P48">
        <v>258.4</v>
      </c>
      <c r="Q48">
        <v>322.43</v>
      </c>
      <c r="R48">
        <v>298.8</v>
      </c>
      <c r="S48">
        <v>373.5</v>
      </c>
    </row>
    <row r="49" spans="1:19" ht="12.75">
      <c r="A49">
        <v>44</v>
      </c>
      <c r="B49">
        <v>70.46</v>
      </c>
      <c r="C49" t="s">
        <v>10</v>
      </c>
      <c r="E49" s="12">
        <f t="shared" si="0"/>
        <v>88.48465116279068</v>
      </c>
      <c r="F49" t="s">
        <v>10</v>
      </c>
      <c r="G49">
        <f t="shared" si="1"/>
        <v>44</v>
      </c>
      <c r="H49">
        <f t="shared" si="2"/>
        <v>70.46</v>
      </c>
      <c r="I49" s="12">
        <f t="shared" si="3"/>
        <v>88.48465116279068</v>
      </c>
      <c r="K49">
        <v>44</v>
      </c>
      <c r="L49">
        <v>137.97</v>
      </c>
      <c r="M49">
        <v>172.27</v>
      </c>
      <c r="N49">
        <v>211.9</v>
      </c>
      <c r="O49">
        <v>265.26</v>
      </c>
      <c r="P49">
        <v>262.21</v>
      </c>
      <c r="Q49">
        <v>327.77</v>
      </c>
      <c r="R49">
        <v>323.95</v>
      </c>
      <c r="S49">
        <v>405.51</v>
      </c>
    </row>
    <row r="50" spans="1:19" ht="12.75">
      <c r="A50">
        <v>45</v>
      </c>
      <c r="B50">
        <v>47.41</v>
      </c>
      <c r="C50" t="s">
        <v>10</v>
      </c>
      <c r="E50" s="12">
        <f t="shared" si="0"/>
        <v>59.538139534883726</v>
      </c>
      <c r="F50" t="s">
        <v>10</v>
      </c>
      <c r="G50">
        <f t="shared" si="1"/>
        <v>45</v>
      </c>
      <c r="H50">
        <f t="shared" si="2"/>
        <v>47.41</v>
      </c>
      <c r="I50" s="12">
        <f t="shared" si="3"/>
        <v>59.538139534883726</v>
      </c>
      <c r="K50">
        <v>45</v>
      </c>
      <c r="L50">
        <v>92.23</v>
      </c>
      <c r="M50">
        <v>115.86</v>
      </c>
      <c r="N50">
        <v>148.64</v>
      </c>
      <c r="O50">
        <v>185.23</v>
      </c>
      <c r="P50">
        <v>198.18</v>
      </c>
      <c r="Q50">
        <v>246.97</v>
      </c>
      <c r="R50">
        <v>253.83</v>
      </c>
      <c r="S50">
        <v>313.28</v>
      </c>
    </row>
    <row r="51" spans="1:19" ht="12.75">
      <c r="A51">
        <v>46</v>
      </c>
      <c r="B51" s="11">
        <v>65.58</v>
      </c>
      <c r="C51" t="s">
        <v>10</v>
      </c>
      <c r="E51" s="12">
        <f t="shared" si="0"/>
        <v>82.35627906976745</v>
      </c>
      <c r="F51" t="s">
        <v>10</v>
      </c>
      <c r="G51">
        <f t="shared" si="1"/>
        <v>46</v>
      </c>
      <c r="H51">
        <f t="shared" si="2"/>
        <v>65.58</v>
      </c>
      <c r="I51" s="12">
        <f t="shared" si="3"/>
        <v>82.35627906976745</v>
      </c>
      <c r="K51">
        <v>46</v>
      </c>
      <c r="L51">
        <v>128.06</v>
      </c>
      <c r="M51">
        <v>160.83</v>
      </c>
      <c r="N51">
        <v>209.46</v>
      </c>
      <c r="O51">
        <v>261.45</v>
      </c>
      <c r="P51">
        <v>258.4</v>
      </c>
      <c r="Q51">
        <v>322.43</v>
      </c>
      <c r="R51">
        <v>298.8</v>
      </c>
      <c r="S51">
        <v>373.5</v>
      </c>
    </row>
    <row r="52" spans="1:19" ht="12.75">
      <c r="A52">
        <v>47</v>
      </c>
      <c r="B52">
        <v>65.58</v>
      </c>
      <c r="C52" t="s">
        <v>10</v>
      </c>
      <c r="E52" s="12">
        <f t="shared" si="0"/>
        <v>82.35627906976745</v>
      </c>
      <c r="F52" t="s">
        <v>10</v>
      </c>
      <c r="G52">
        <f t="shared" si="1"/>
        <v>47</v>
      </c>
      <c r="H52">
        <f t="shared" si="2"/>
        <v>65.58</v>
      </c>
      <c r="I52" s="12">
        <f t="shared" si="3"/>
        <v>82.35627906976745</v>
      </c>
      <c r="K52">
        <v>47</v>
      </c>
      <c r="L52">
        <v>128.06</v>
      </c>
      <c r="M52">
        <v>160.83</v>
      </c>
      <c r="N52">
        <v>209.46</v>
      </c>
      <c r="O52">
        <v>261.45</v>
      </c>
      <c r="P52">
        <v>258.4</v>
      </c>
      <c r="Q52">
        <v>322.43</v>
      </c>
      <c r="R52">
        <v>298.8</v>
      </c>
      <c r="S52">
        <v>373.5</v>
      </c>
    </row>
    <row r="53" spans="1:19" ht="12.75">
      <c r="A53">
        <v>48</v>
      </c>
      <c r="B53">
        <v>65.58</v>
      </c>
      <c r="C53" t="s">
        <v>10</v>
      </c>
      <c r="E53" s="12">
        <f t="shared" si="0"/>
        <v>82.35627906976745</v>
      </c>
      <c r="F53" t="s">
        <v>10</v>
      </c>
      <c r="G53">
        <f t="shared" si="1"/>
        <v>48</v>
      </c>
      <c r="H53">
        <f t="shared" si="2"/>
        <v>65.58</v>
      </c>
      <c r="I53" s="12">
        <f t="shared" si="3"/>
        <v>82.35627906976745</v>
      </c>
      <c r="K53">
        <v>48</v>
      </c>
      <c r="L53">
        <v>128.06</v>
      </c>
      <c r="M53">
        <v>160.83</v>
      </c>
      <c r="N53">
        <v>209.46</v>
      </c>
      <c r="O53">
        <v>261.45</v>
      </c>
      <c r="P53">
        <v>258.4</v>
      </c>
      <c r="Q53">
        <v>322.43</v>
      </c>
      <c r="R53">
        <v>298.8</v>
      </c>
      <c r="S53">
        <v>373.5</v>
      </c>
    </row>
    <row r="54" spans="1:19" ht="12.75">
      <c r="A54">
        <v>49</v>
      </c>
      <c r="B54">
        <v>70.46</v>
      </c>
      <c r="C54" t="s">
        <v>10</v>
      </c>
      <c r="E54" s="12">
        <f t="shared" si="0"/>
        <v>88.48465116279068</v>
      </c>
      <c r="F54" t="s">
        <v>10</v>
      </c>
      <c r="G54">
        <f t="shared" si="1"/>
        <v>49</v>
      </c>
      <c r="H54">
        <f t="shared" si="2"/>
        <v>70.46</v>
      </c>
      <c r="I54" s="12">
        <f t="shared" si="3"/>
        <v>88.48465116279068</v>
      </c>
      <c r="K54">
        <v>49</v>
      </c>
      <c r="L54">
        <v>137.97</v>
      </c>
      <c r="M54">
        <v>172.27</v>
      </c>
      <c r="N54">
        <v>211.9</v>
      </c>
      <c r="O54">
        <v>265.26</v>
      </c>
      <c r="P54">
        <v>262.21</v>
      </c>
      <c r="Q54">
        <v>327.77</v>
      </c>
      <c r="R54">
        <v>323.95</v>
      </c>
      <c r="S54">
        <v>405.51</v>
      </c>
    </row>
    <row r="55" spans="1:19" ht="12.75">
      <c r="A55">
        <v>50</v>
      </c>
      <c r="B55">
        <v>70.46</v>
      </c>
      <c r="C55" t="s">
        <v>10</v>
      </c>
      <c r="E55" s="12">
        <f t="shared" si="0"/>
        <v>88.48465116279068</v>
      </c>
      <c r="F55" t="s">
        <v>10</v>
      </c>
      <c r="G55">
        <f t="shared" si="1"/>
        <v>50</v>
      </c>
      <c r="H55">
        <f t="shared" si="2"/>
        <v>70.46</v>
      </c>
      <c r="I55" s="12">
        <f t="shared" si="3"/>
        <v>88.48465116279068</v>
      </c>
      <c r="K55">
        <v>50</v>
      </c>
      <c r="L55">
        <v>137.97</v>
      </c>
      <c r="M55">
        <v>172.27</v>
      </c>
      <c r="N55">
        <v>211.9</v>
      </c>
      <c r="O55">
        <v>265.26</v>
      </c>
      <c r="P55">
        <v>262.21</v>
      </c>
      <c r="Q55">
        <v>327.77</v>
      </c>
      <c r="R55">
        <v>323.95</v>
      </c>
      <c r="S55">
        <v>405.51</v>
      </c>
    </row>
    <row r="56" spans="1:19" ht="12.75">
      <c r="A56">
        <v>51</v>
      </c>
      <c r="B56">
        <v>60.27</v>
      </c>
      <c r="C56" t="s">
        <v>10</v>
      </c>
      <c r="E56" s="12">
        <f t="shared" si="0"/>
        <v>75.6879069767442</v>
      </c>
      <c r="F56" t="s">
        <v>10</v>
      </c>
      <c r="G56">
        <f t="shared" si="1"/>
        <v>51</v>
      </c>
      <c r="H56">
        <f t="shared" si="2"/>
        <v>60.27</v>
      </c>
      <c r="I56" s="12">
        <f t="shared" si="3"/>
        <v>75.6879069767442</v>
      </c>
      <c r="K56">
        <v>51</v>
      </c>
      <c r="L56">
        <v>118.15</v>
      </c>
      <c r="M56">
        <v>147.88</v>
      </c>
      <c r="N56">
        <v>188.27</v>
      </c>
      <c r="O56">
        <v>234.77</v>
      </c>
      <c r="P56">
        <v>235.53</v>
      </c>
      <c r="Q56">
        <v>294.23</v>
      </c>
      <c r="R56">
        <v>267.55</v>
      </c>
      <c r="S56">
        <v>334.63</v>
      </c>
    </row>
    <row r="57" spans="1:19" ht="12.75">
      <c r="A57">
        <v>52</v>
      </c>
      <c r="B57">
        <v>60.27</v>
      </c>
      <c r="C57" t="s">
        <v>10</v>
      </c>
      <c r="E57" s="12">
        <f t="shared" si="0"/>
        <v>75.6879069767442</v>
      </c>
      <c r="F57" t="s">
        <v>10</v>
      </c>
      <c r="G57">
        <f t="shared" si="1"/>
        <v>52</v>
      </c>
      <c r="H57">
        <f t="shared" si="2"/>
        <v>60.27</v>
      </c>
      <c r="I57" s="12">
        <f t="shared" si="3"/>
        <v>75.6879069767442</v>
      </c>
      <c r="K57">
        <v>52</v>
      </c>
      <c r="L57">
        <v>118.15</v>
      </c>
      <c r="M57">
        <v>147.88</v>
      </c>
      <c r="N57">
        <v>188.27</v>
      </c>
      <c r="O57">
        <v>234.77</v>
      </c>
      <c r="P57">
        <v>235.53</v>
      </c>
      <c r="Q57">
        <v>294.23</v>
      </c>
      <c r="R57">
        <v>267.55</v>
      </c>
      <c r="S57">
        <v>334.63</v>
      </c>
    </row>
    <row r="58" spans="1:19" ht="12.75">
      <c r="A58">
        <v>53</v>
      </c>
      <c r="B58">
        <v>77.55</v>
      </c>
      <c r="C58" t="s">
        <v>10</v>
      </c>
      <c r="E58" s="12">
        <f t="shared" si="0"/>
        <v>97.38837209302326</v>
      </c>
      <c r="F58" t="s">
        <v>10</v>
      </c>
      <c r="G58">
        <f t="shared" si="1"/>
        <v>53</v>
      </c>
      <c r="H58">
        <f t="shared" si="2"/>
        <v>77.55</v>
      </c>
      <c r="I58" s="12">
        <f t="shared" si="3"/>
        <v>97.38837209302326</v>
      </c>
      <c r="K58">
        <v>53</v>
      </c>
      <c r="L58">
        <v>150.92</v>
      </c>
      <c r="M58">
        <v>189.04</v>
      </c>
      <c r="N58">
        <v>230.96</v>
      </c>
      <c r="O58">
        <v>288.89</v>
      </c>
      <c r="P58">
        <v>288.13</v>
      </c>
      <c r="Q58">
        <v>362.07</v>
      </c>
      <c r="R58">
        <v>362.83</v>
      </c>
      <c r="S58">
        <v>453.54</v>
      </c>
    </row>
    <row r="59" spans="1:19" ht="12.75">
      <c r="A59">
        <v>54</v>
      </c>
      <c r="B59">
        <v>60.27</v>
      </c>
      <c r="C59" t="s">
        <v>10</v>
      </c>
      <c r="E59" s="12">
        <f t="shared" si="0"/>
        <v>75.6879069767442</v>
      </c>
      <c r="F59" t="s">
        <v>10</v>
      </c>
      <c r="G59">
        <f t="shared" si="1"/>
        <v>54</v>
      </c>
      <c r="H59">
        <f t="shared" si="2"/>
        <v>60.27</v>
      </c>
      <c r="I59" s="12">
        <f t="shared" si="3"/>
        <v>75.6879069767442</v>
      </c>
      <c r="K59">
        <v>54</v>
      </c>
      <c r="L59">
        <v>118.15</v>
      </c>
      <c r="M59">
        <v>147.88</v>
      </c>
      <c r="N59">
        <v>188.27</v>
      </c>
      <c r="O59">
        <v>234.77</v>
      </c>
      <c r="P59">
        <v>235.53</v>
      </c>
      <c r="Q59">
        <v>294.23</v>
      </c>
      <c r="R59">
        <v>267.55</v>
      </c>
      <c r="S59">
        <v>334.63</v>
      </c>
    </row>
    <row r="60" spans="1:19" ht="12.75">
      <c r="A60">
        <v>55</v>
      </c>
      <c r="B60">
        <v>60.27</v>
      </c>
      <c r="C60" t="s">
        <v>10</v>
      </c>
      <c r="E60" s="12">
        <f t="shared" si="0"/>
        <v>75.6879069767442</v>
      </c>
      <c r="F60" t="s">
        <v>10</v>
      </c>
      <c r="G60">
        <f t="shared" si="1"/>
        <v>55</v>
      </c>
      <c r="H60">
        <f t="shared" si="2"/>
        <v>60.27</v>
      </c>
      <c r="I60" s="12">
        <f t="shared" si="3"/>
        <v>75.6879069767442</v>
      </c>
      <c r="K60">
        <v>55</v>
      </c>
      <c r="L60">
        <v>118.15</v>
      </c>
      <c r="M60">
        <v>147.88</v>
      </c>
      <c r="N60">
        <v>188.27</v>
      </c>
      <c r="O60">
        <v>234.77</v>
      </c>
      <c r="P60">
        <v>235.53</v>
      </c>
      <c r="Q60">
        <v>294.23</v>
      </c>
      <c r="R60">
        <v>267.55</v>
      </c>
      <c r="S60">
        <v>334.63</v>
      </c>
    </row>
    <row r="61" spans="1:19" ht="12.75">
      <c r="A61">
        <v>56</v>
      </c>
      <c r="B61">
        <v>77.55</v>
      </c>
      <c r="C61" t="s">
        <v>10</v>
      </c>
      <c r="E61" s="12">
        <f t="shared" si="0"/>
        <v>97.38837209302326</v>
      </c>
      <c r="F61" t="s">
        <v>10</v>
      </c>
      <c r="G61">
        <f t="shared" si="1"/>
        <v>56</v>
      </c>
      <c r="H61">
        <f t="shared" si="2"/>
        <v>77.55</v>
      </c>
      <c r="I61" s="12">
        <f t="shared" si="3"/>
        <v>97.38837209302326</v>
      </c>
      <c r="K61">
        <v>56</v>
      </c>
      <c r="L61">
        <v>150.92</v>
      </c>
      <c r="M61">
        <v>189.04</v>
      </c>
      <c r="N61">
        <v>230.96</v>
      </c>
      <c r="O61">
        <v>288.89</v>
      </c>
      <c r="P61">
        <v>288.13</v>
      </c>
      <c r="Q61">
        <v>362.07</v>
      </c>
      <c r="R61">
        <v>362.83</v>
      </c>
      <c r="S61">
        <v>453.54</v>
      </c>
    </row>
    <row r="62" spans="1:19" ht="12.75">
      <c r="A62">
        <v>57</v>
      </c>
      <c r="B62">
        <v>60.27</v>
      </c>
      <c r="C62" t="s">
        <v>10</v>
      </c>
      <c r="E62" s="12">
        <f t="shared" si="0"/>
        <v>75.6879069767442</v>
      </c>
      <c r="F62" t="s">
        <v>10</v>
      </c>
      <c r="G62">
        <f t="shared" si="1"/>
        <v>57</v>
      </c>
      <c r="H62">
        <f t="shared" si="2"/>
        <v>60.27</v>
      </c>
      <c r="I62" s="12">
        <f t="shared" si="3"/>
        <v>75.6879069767442</v>
      </c>
      <c r="K62">
        <v>57</v>
      </c>
      <c r="L62">
        <v>118.15</v>
      </c>
      <c r="M62">
        <v>147.88</v>
      </c>
      <c r="N62">
        <v>188.27</v>
      </c>
      <c r="O62">
        <v>234.77</v>
      </c>
      <c r="P62">
        <v>235.53</v>
      </c>
      <c r="Q62">
        <v>294.23</v>
      </c>
      <c r="R62">
        <v>267.55</v>
      </c>
      <c r="S62">
        <v>334.63</v>
      </c>
    </row>
    <row r="63" spans="1:19" ht="12.75">
      <c r="A63">
        <v>58</v>
      </c>
      <c r="B63">
        <v>70.46</v>
      </c>
      <c r="C63" t="s">
        <v>10</v>
      </c>
      <c r="E63" s="12">
        <f t="shared" si="0"/>
        <v>88.48465116279068</v>
      </c>
      <c r="F63" t="s">
        <v>10</v>
      </c>
      <c r="G63">
        <f t="shared" si="1"/>
        <v>58</v>
      </c>
      <c r="H63">
        <f t="shared" si="2"/>
        <v>70.46</v>
      </c>
      <c r="I63" s="12">
        <f t="shared" si="3"/>
        <v>88.48465116279068</v>
      </c>
      <c r="K63">
        <v>58</v>
      </c>
      <c r="L63">
        <v>137.97</v>
      </c>
      <c r="M63">
        <v>172.27</v>
      </c>
      <c r="N63">
        <v>211.9</v>
      </c>
      <c r="O63">
        <v>265.26</v>
      </c>
      <c r="P63">
        <v>262.21</v>
      </c>
      <c r="Q63">
        <v>327.77</v>
      </c>
      <c r="R63">
        <v>323.95</v>
      </c>
      <c r="S63">
        <v>405.51</v>
      </c>
    </row>
    <row r="64" spans="1:19" ht="12.75">
      <c r="A64">
        <v>59</v>
      </c>
      <c r="B64">
        <v>53.18</v>
      </c>
      <c r="C64" t="s">
        <v>10</v>
      </c>
      <c r="E64" s="12">
        <f t="shared" si="0"/>
        <v>66.78418604651164</v>
      </c>
      <c r="F64" t="s">
        <v>10</v>
      </c>
      <c r="G64">
        <f t="shared" si="1"/>
        <v>59</v>
      </c>
      <c r="H64">
        <f t="shared" si="2"/>
        <v>53.18</v>
      </c>
      <c r="I64" s="12">
        <f t="shared" si="3"/>
        <v>66.78418604651164</v>
      </c>
      <c r="K64">
        <v>59</v>
      </c>
      <c r="L64">
        <v>102.9</v>
      </c>
      <c r="M64">
        <v>128.82</v>
      </c>
      <c r="N64">
        <v>166.93</v>
      </c>
      <c r="O64">
        <v>208.86</v>
      </c>
      <c r="P64">
        <v>224.86</v>
      </c>
      <c r="Q64">
        <v>281.27</v>
      </c>
      <c r="R64">
        <v>288.13</v>
      </c>
      <c r="S64">
        <v>360.54</v>
      </c>
    </row>
    <row r="65" spans="1:19" ht="12.75">
      <c r="A65">
        <v>60</v>
      </c>
      <c r="B65">
        <v>47.41</v>
      </c>
      <c r="C65" t="s">
        <v>10</v>
      </c>
      <c r="E65" s="12">
        <f t="shared" si="0"/>
        <v>59.538139534883726</v>
      </c>
      <c r="F65" t="s">
        <v>10</v>
      </c>
      <c r="G65">
        <f t="shared" si="1"/>
        <v>60</v>
      </c>
      <c r="H65">
        <f t="shared" si="2"/>
        <v>47.41</v>
      </c>
      <c r="I65" s="12">
        <f t="shared" si="3"/>
        <v>59.538139534883726</v>
      </c>
      <c r="K65">
        <v>60</v>
      </c>
      <c r="L65">
        <v>92.23</v>
      </c>
      <c r="M65">
        <v>115.86</v>
      </c>
      <c r="N65">
        <v>148.64</v>
      </c>
      <c r="O65">
        <v>185.23</v>
      </c>
      <c r="P65">
        <v>198.18</v>
      </c>
      <c r="Q65">
        <v>246.97</v>
      </c>
      <c r="R65">
        <v>253.83</v>
      </c>
      <c r="S65">
        <v>313.28</v>
      </c>
    </row>
    <row r="66" spans="1:19" ht="12.75">
      <c r="A66">
        <v>61</v>
      </c>
      <c r="B66">
        <v>70.46</v>
      </c>
      <c r="C66" t="s">
        <v>10</v>
      </c>
      <c r="E66" s="12">
        <f t="shared" si="0"/>
        <v>88.48465116279068</v>
      </c>
      <c r="F66" t="s">
        <v>10</v>
      </c>
      <c r="G66">
        <f t="shared" si="1"/>
        <v>61</v>
      </c>
      <c r="H66">
        <f t="shared" si="2"/>
        <v>70.46</v>
      </c>
      <c r="I66" s="12">
        <f t="shared" si="3"/>
        <v>88.48465116279068</v>
      </c>
      <c r="K66">
        <v>61</v>
      </c>
      <c r="L66">
        <v>137.97</v>
      </c>
      <c r="M66">
        <v>172.27</v>
      </c>
      <c r="N66">
        <v>211.9</v>
      </c>
      <c r="O66">
        <v>265.26</v>
      </c>
      <c r="P66">
        <v>262.21</v>
      </c>
      <c r="Q66">
        <v>327.77</v>
      </c>
      <c r="R66">
        <v>323.95</v>
      </c>
      <c r="S66">
        <v>405.51</v>
      </c>
    </row>
    <row r="67" spans="1:19" ht="12.75">
      <c r="A67">
        <v>62</v>
      </c>
      <c r="B67">
        <v>53.18</v>
      </c>
      <c r="C67" t="s">
        <v>10</v>
      </c>
      <c r="E67" s="12">
        <f t="shared" si="0"/>
        <v>66.78418604651164</v>
      </c>
      <c r="F67" t="s">
        <v>10</v>
      </c>
      <c r="G67">
        <f t="shared" si="1"/>
        <v>62</v>
      </c>
      <c r="H67">
        <f t="shared" si="2"/>
        <v>53.18</v>
      </c>
      <c r="I67" s="12">
        <f t="shared" si="3"/>
        <v>66.78418604651164</v>
      </c>
      <c r="K67">
        <v>62</v>
      </c>
      <c r="L67">
        <v>102.9</v>
      </c>
      <c r="M67">
        <v>128.82</v>
      </c>
      <c r="N67">
        <v>166.93</v>
      </c>
      <c r="O67">
        <v>208.86</v>
      </c>
      <c r="P67">
        <v>224.86</v>
      </c>
      <c r="Q67">
        <v>281.27</v>
      </c>
      <c r="R67">
        <v>288.13</v>
      </c>
      <c r="S67">
        <v>360.54</v>
      </c>
    </row>
    <row r="68" spans="1:19" s="14" customFormat="1" ht="12.75">
      <c r="A68" s="14">
        <v>63</v>
      </c>
      <c r="B68" s="14">
        <v>46.08</v>
      </c>
      <c r="C68" s="14" t="s">
        <v>10</v>
      </c>
      <c r="E68" s="15">
        <f t="shared" si="0"/>
        <v>57.86790697674419</v>
      </c>
      <c r="F68" s="14" t="s">
        <v>10</v>
      </c>
      <c r="G68" s="14">
        <f t="shared" si="1"/>
        <v>63</v>
      </c>
      <c r="H68" s="14">
        <f t="shared" si="2"/>
        <v>46.08</v>
      </c>
      <c r="I68" s="15">
        <f t="shared" si="3"/>
        <v>57.86790697674419</v>
      </c>
      <c r="K68" s="14">
        <v>63</v>
      </c>
      <c r="L68" s="14">
        <v>94.52</v>
      </c>
      <c r="M68" s="14">
        <v>160.83</v>
      </c>
      <c r="N68" s="14">
        <v>120.89</v>
      </c>
      <c r="O68" s="14">
        <v>261.45</v>
      </c>
      <c r="P68" s="14">
        <v>159.77</v>
      </c>
      <c r="Q68" s="14">
        <v>322.43</v>
      </c>
      <c r="R68" s="14">
        <v>200.32</v>
      </c>
      <c r="S68" s="14">
        <v>373.5</v>
      </c>
    </row>
    <row r="69" spans="1:19" ht="12.75">
      <c r="A69">
        <v>64</v>
      </c>
      <c r="B69">
        <v>65.58</v>
      </c>
      <c r="C69" t="s">
        <v>10</v>
      </c>
      <c r="E69" s="12">
        <f t="shared" si="0"/>
        <v>82.35627906976745</v>
      </c>
      <c r="F69" t="s">
        <v>10</v>
      </c>
      <c r="G69">
        <f t="shared" si="1"/>
        <v>64</v>
      </c>
      <c r="H69">
        <f t="shared" si="2"/>
        <v>65.58</v>
      </c>
      <c r="I69" s="12">
        <f t="shared" si="3"/>
        <v>82.35627906976745</v>
      </c>
      <c r="K69">
        <v>64</v>
      </c>
      <c r="L69">
        <v>128.06</v>
      </c>
      <c r="M69">
        <v>160.83</v>
      </c>
      <c r="N69">
        <v>209.46</v>
      </c>
      <c r="O69">
        <v>261.45</v>
      </c>
      <c r="P69">
        <v>258.4</v>
      </c>
      <c r="Q69">
        <v>322.43</v>
      </c>
      <c r="R69">
        <v>298.8</v>
      </c>
      <c r="S69">
        <v>373.5</v>
      </c>
    </row>
    <row r="70" spans="1:19" ht="12.75">
      <c r="A70">
        <v>65</v>
      </c>
      <c r="B70">
        <v>65.58</v>
      </c>
      <c r="C70" t="s">
        <v>10</v>
      </c>
      <c r="E70" s="12">
        <f t="shared" si="0"/>
        <v>82.35627906976745</v>
      </c>
      <c r="F70" t="s">
        <v>10</v>
      </c>
      <c r="G70">
        <f t="shared" si="1"/>
        <v>65</v>
      </c>
      <c r="H70">
        <f t="shared" si="2"/>
        <v>65.58</v>
      </c>
      <c r="I70" s="12">
        <f t="shared" si="3"/>
        <v>82.35627906976745</v>
      </c>
      <c r="K70">
        <v>65</v>
      </c>
      <c r="L70">
        <v>128.06</v>
      </c>
      <c r="M70">
        <v>160.83</v>
      </c>
      <c r="N70">
        <v>209.46</v>
      </c>
      <c r="O70">
        <v>261.45</v>
      </c>
      <c r="P70">
        <v>258.4</v>
      </c>
      <c r="Q70">
        <v>322.43</v>
      </c>
      <c r="R70">
        <v>298.8</v>
      </c>
      <c r="S70">
        <v>373.5</v>
      </c>
    </row>
    <row r="71" spans="1:19" ht="12.75">
      <c r="A71">
        <v>66</v>
      </c>
      <c r="B71">
        <v>65.58</v>
      </c>
      <c r="C71" t="s">
        <v>10</v>
      </c>
      <c r="E71" s="12">
        <f aca="true" t="shared" si="4" ref="E71:E100">(B71/$B$3)*$E$3</f>
        <v>82.35627906976745</v>
      </c>
      <c r="F71" t="s">
        <v>10</v>
      </c>
      <c r="G71">
        <f t="shared" si="1"/>
        <v>66</v>
      </c>
      <c r="H71">
        <f t="shared" si="2"/>
        <v>65.58</v>
      </c>
      <c r="I71" s="12">
        <f t="shared" si="3"/>
        <v>82.35627906976745</v>
      </c>
      <c r="K71">
        <v>66</v>
      </c>
      <c r="L71">
        <v>128.06</v>
      </c>
      <c r="M71">
        <v>160.83</v>
      </c>
      <c r="N71">
        <v>209.46</v>
      </c>
      <c r="O71">
        <v>261.45</v>
      </c>
      <c r="P71">
        <v>258.4</v>
      </c>
      <c r="Q71">
        <v>322.43</v>
      </c>
      <c r="R71">
        <v>298.8</v>
      </c>
      <c r="S71">
        <v>373.5</v>
      </c>
    </row>
    <row r="72" spans="1:19" ht="12.75">
      <c r="A72">
        <v>67</v>
      </c>
      <c r="B72">
        <v>60.27</v>
      </c>
      <c r="C72" t="s">
        <v>10</v>
      </c>
      <c r="E72" s="12">
        <f t="shared" si="4"/>
        <v>75.6879069767442</v>
      </c>
      <c r="F72" t="s">
        <v>10</v>
      </c>
      <c r="G72">
        <f aca="true" t="shared" si="5" ref="G72:G100">A72</f>
        <v>67</v>
      </c>
      <c r="H72">
        <f aca="true" t="shared" si="6" ref="H72:H100">B72</f>
        <v>60.27</v>
      </c>
      <c r="I72" s="12">
        <f aca="true" t="shared" si="7" ref="I72:I100">E72</f>
        <v>75.6879069767442</v>
      </c>
      <c r="K72">
        <v>67</v>
      </c>
      <c r="L72">
        <v>118.15</v>
      </c>
      <c r="M72">
        <v>147.88</v>
      </c>
      <c r="N72">
        <v>188.27</v>
      </c>
      <c r="O72">
        <v>234.77</v>
      </c>
      <c r="P72">
        <v>235.53</v>
      </c>
      <c r="Q72">
        <v>294.23</v>
      </c>
      <c r="R72">
        <v>267.55</v>
      </c>
      <c r="S72">
        <v>334.63</v>
      </c>
    </row>
    <row r="73" spans="1:19" ht="12.75">
      <c r="A73">
        <v>68</v>
      </c>
      <c r="B73">
        <v>60.27</v>
      </c>
      <c r="C73" t="s">
        <v>10</v>
      </c>
      <c r="E73" s="12">
        <f t="shared" si="4"/>
        <v>75.6879069767442</v>
      </c>
      <c r="F73" t="s">
        <v>10</v>
      </c>
      <c r="G73">
        <f t="shared" si="5"/>
        <v>68</v>
      </c>
      <c r="H73">
        <f t="shared" si="6"/>
        <v>60.27</v>
      </c>
      <c r="I73" s="12">
        <f t="shared" si="7"/>
        <v>75.6879069767442</v>
      </c>
      <c r="K73">
        <v>68</v>
      </c>
      <c r="L73">
        <v>118.15</v>
      </c>
      <c r="M73">
        <v>147.88</v>
      </c>
      <c r="N73">
        <v>188.27</v>
      </c>
      <c r="O73">
        <v>234.77</v>
      </c>
      <c r="P73">
        <v>235.53</v>
      </c>
      <c r="Q73">
        <v>294.23</v>
      </c>
      <c r="R73">
        <v>267.55</v>
      </c>
      <c r="S73">
        <v>334.63</v>
      </c>
    </row>
    <row r="74" spans="1:19" ht="12.75">
      <c r="A74">
        <v>69</v>
      </c>
      <c r="B74">
        <v>36.33</v>
      </c>
      <c r="C74" t="s">
        <v>10</v>
      </c>
      <c r="E74" s="12">
        <f t="shared" si="4"/>
        <v>45.623720930232565</v>
      </c>
      <c r="F74" t="s">
        <v>10</v>
      </c>
      <c r="G74">
        <f t="shared" si="5"/>
        <v>69</v>
      </c>
      <c r="H74">
        <f t="shared" si="6"/>
        <v>36.33</v>
      </c>
      <c r="I74" s="12">
        <f t="shared" si="7"/>
        <v>45.623720930232565</v>
      </c>
      <c r="K74">
        <v>69</v>
      </c>
      <c r="L74">
        <v>70.89</v>
      </c>
      <c r="M74">
        <v>88.42</v>
      </c>
      <c r="N74">
        <v>106.71</v>
      </c>
      <c r="O74">
        <v>133.39</v>
      </c>
      <c r="P74">
        <v>141.02</v>
      </c>
      <c r="Q74">
        <v>176.08</v>
      </c>
      <c r="R74">
        <v>176.84</v>
      </c>
      <c r="S74">
        <v>222.58</v>
      </c>
    </row>
    <row r="75" spans="1:19" ht="12.75">
      <c r="A75">
        <v>70</v>
      </c>
      <c r="B75">
        <v>60.27</v>
      </c>
      <c r="C75" t="s">
        <v>10</v>
      </c>
      <c r="E75" s="12">
        <f t="shared" si="4"/>
        <v>75.6879069767442</v>
      </c>
      <c r="F75" t="s">
        <v>10</v>
      </c>
      <c r="G75">
        <f t="shared" si="5"/>
        <v>70</v>
      </c>
      <c r="H75">
        <f t="shared" si="6"/>
        <v>60.27</v>
      </c>
      <c r="I75" s="12">
        <f t="shared" si="7"/>
        <v>75.6879069767442</v>
      </c>
      <c r="K75">
        <v>70</v>
      </c>
      <c r="L75">
        <v>118.15</v>
      </c>
      <c r="M75">
        <v>147.88</v>
      </c>
      <c r="N75">
        <v>188.27</v>
      </c>
      <c r="O75">
        <v>234.77</v>
      </c>
      <c r="P75">
        <v>235.53</v>
      </c>
      <c r="Q75">
        <v>294.23</v>
      </c>
      <c r="R75">
        <v>267.55</v>
      </c>
      <c r="S75">
        <v>334.63</v>
      </c>
    </row>
    <row r="76" spans="1:19" ht="12.75">
      <c r="A76">
        <v>71</v>
      </c>
      <c r="B76">
        <v>36.33</v>
      </c>
      <c r="C76" t="s">
        <v>10</v>
      </c>
      <c r="E76" s="12">
        <f t="shared" si="4"/>
        <v>45.623720930232565</v>
      </c>
      <c r="F76" t="s">
        <v>10</v>
      </c>
      <c r="G76">
        <f t="shared" si="5"/>
        <v>71</v>
      </c>
      <c r="H76">
        <f t="shared" si="6"/>
        <v>36.33</v>
      </c>
      <c r="I76" s="12">
        <f t="shared" si="7"/>
        <v>45.623720930232565</v>
      </c>
      <c r="K76">
        <v>71</v>
      </c>
      <c r="L76">
        <v>70.89</v>
      </c>
      <c r="M76">
        <v>88.42</v>
      </c>
      <c r="N76">
        <v>106.71</v>
      </c>
      <c r="O76">
        <v>133.39</v>
      </c>
      <c r="P76">
        <v>141.02</v>
      </c>
      <c r="Q76">
        <v>176.08</v>
      </c>
      <c r="R76">
        <v>176.84</v>
      </c>
      <c r="S76">
        <v>222.58</v>
      </c>
    </row>
    <row r="77" spans="1:19" ht="12.75">
      <c r="A77">
        <v>72</v>
      </c>
      <c r="B77">
        <v>70.46</v>
      </c>
      <c r="C77" t="s">
        <v>10</v>
      </c>
      <c r="E77" s="12">
        <f t="shared" si="4"/>
        <v>88.48465116279068</v>
      </c>
      <c r="F77" t="s">
        <v>10</v>
      </c>
      <c r="G77">
        <f t="shared" si="5"/>
        <v>72</v>
      </c>
      <c r="H77">
        <f t="shared" si="6"/>
        <v>70.46</v>
      </c>
      <c r="I77" s="12">
        <f t="shared" si="7"/>
        <v>88.48465116279068</v>
      </c>
      <c r="K77">
        <v>72</v>
      </c>
      <c r="L77">
        <v>137.97</v>
      </c>
      <c r="M77">
        <v>172.27</v>
      </c>
      <c r="N77">
        <v>211.9</v>
      </c>
      <c r="O77">
        <v>265.26</v>
      </c>
      <c r="P77">
        <v>262.21</v>
      </c>
      <c r="Q77">
        <v>327.77</v>
      </c>
      <c r="R77">
        <v>323.95</v>
      </c>
      <c r="S77">
        <v>405.51</v>
      </c>
    </row>
    <row r="78" spans="1:19" ht="12.75">
      <c r="A78">
        <v>73</v>
      </c>
      <c r="B78">
        <v>60.27</v>
      </c>
      <c r="C78" t="s">
        <v>10</v>
      </c>
      <c r="E78" s="12">
        <f t="shared" si="4"/>
        <v>75.6879069767442</v>
      </c>
      <c r="F78" t="s">
        <v>10</v>
      </c>
      <c r="G78">
        <f t="shared" si="5"/>
        <v>73</v>
      </c>
      <c r="H78">
        <f t="shared" si="6"/>
        <v>60.27</v>
      </c>
      <c r="I78" s="12">
        <f t="shared" si="7"/>
        <v>75.6879069767442</v>
      </c>
      <c r="K78">
        <v>73</v>
      </c>
      <c r="L78">
        <v>118.15</v>
      </c>
      <c r="M78">
        <v>147.88</v>
      </c>
      <c r="N78">
        <v>188.27</v>
      </c>
      <c r="O78">
        <v>234.77</v>
      </c>
      <c r="P78">
        <v>235.53</v>
      </c>
      <c r="Q78">
        <v>294.23</v>
      </c>
      <c r="R78">
        <v>267.55</v>
      </c>
      <c r="S78">
        <v>334.63</v>
      </c>
    </row>
    <row r="79" spans="1:19" ht="12.75">
      <c r="A79">
        <v>74</v>
      </c>
      <c r="B79">
        <v>60.27</v>
      </c>
      <c r="C79" t="s">
        <v>10</v>
      </c>
      <c r="E79" s="12">
        <f t="shared" si="4"/>
        <v>75.6879069767442</v>
      </c>
      <c r="F79" t="s">
        <v>10</v>
      </c>
      <c r="G79">
        <f t="shared" si="5"/>
        <v>74</v>
      </c>
      <c r="H79">
        <f t="shared" si="6"/>
        <v>60.27</v>
      </c>
      <c r="I79" s="12">
        <f t="shared" si="7"/>
        <v>75.6879069767442</v>
      </c>
      <c r="K79">
        <v>74</v>
      </c>
      <c r="L79">
        <v>118.15</v>
      </c>
      <c r="M79">
        <v>147.88</v>
      </c>
      <c r="N79">
        <v>188.27</v>
      </c>
      <c r="O79">
        <v>234.77</v>
      </c>
      <c r="P79">
        <v>235.53</v>
      </c>
      <c r="Q79">
        <v>294.23</v>
      </c>
      <c r="R79">
        <v>267.55</v>
      </c>
      <c r="S79">
        <v>334.63</v>
      </c>
    </row>
    <row r="80" spans="1:19" ht="12.75">
      <c r="A80">
        <v>75</v>
      </c>
      <c r="B80" s="11">
        <v>47.41</v>
      </c>
      <c r="C80" t="s">
        <v>10</v>
      </c>
      <c r="E80" s="12">
        <f t="shared" si="4"/>
        <v>59.538139534883726</v>
      </c>
      <c r="F80" t="s">
        <v>10</v>
      </c>
      <c r="G80">
        <f t="shared" si="5"/>
        <v>75</v>
      </c>
      <c r="H80">
        <f t="shared" si="6"/>
        <v>47.41</v>
      </c>
      <c r="I80" s="12">
        <f t="shared" si="7"/>
        <v>59.538139534883726</v>
      </c>
      <c r="K80">
        <v>75</v>
      </c>
      <c r="L80">
        <v>92.23</v>
      </c>
      <c r="M80">
        <v>115.86</v>
      </c>
      <c r="N80">
        <v>148.64</v>
      </c>
      <c r="O80">
        <v>185.23</v>
      </c>
      <c r="P80">
        <v>198.18</v>
      </c>
      <c r="Q80">
        <v>246.97</v>
      </c>
      <c r="R80">
        <v>253.83</v>
      </c>
      <c r="S80">
        <v>313.28</v>
      </c>
    </row>
    <row r="81" spans="1:19" ht="12.75">
      <c r="A81">
        <v>76</v>
      </c>
      <c r="B81">
        <v>70.46</v>
      </c>
      <c r="C81" t="s">
        <v>10</v>
      </c>
      <c r="E81" s="12">
        <f t="shared" si="4"/>
        <v>88.48465116279068</v>
      </c>
      <c r="F81" t="s">
        <v>10</v>
      </c>
      <c r="G81">
        <f t="shared" si="5"/>
        <v>76</v>
      </c>
      <c r="H81">
        <f t="shared" si="6"/>
        <v>70.46</v>
      </c>
      <c r="I81" s="12">
        <f t="shared" si="7"/>
        <v>88.48465116279068</v>
      </c>
      <c r="K81">
        <v>76</v>
      </c>
      <c r="L81">
        <v>137.97</v>
      </c>
      <c r="M81">
        <v>172.27</v>
      </c>
      <c r="N81">
        <v>211.9</v>
      </c>
      <c r="O81">
        <v>265.26</v>
      </c>
      <c r="P81">
        <v>262.21</v>
      </c>
      <c r="Q81">
        <v>327.77</v>
      </c>
      <c r="R81">
        <v>323.95</v>
      </c>
      <c r="S81">
        <v>405.51</v>
      </c>
    </row>
    <row r="82" spans="1:19" ht="12.75">
      <c r="A82">
        <v>77</v>
      </c>
      <c r="B82">
        <v>47.41</v>
      </c>
      <c r="C82" t="s">
        <v>10</v>
      </c>
      <c r="E82" s="12">
        <f t="shared" si="4"/>
        <v>59.538139534883726</v>
      </c>
      <c r="F82" t="s">
        <v>10</v>
      </c>
      <c r="G82">
        <f t="shared" si="5"/>
        <v>77</v>
      </c>
      <c r="H82">
        <f t="shared" si="6"/>
        <v>47.41</v>
      </c>
      <c r="I82" s="12">
        <f t="shared" si="7"/>
        <v>59.538139534883726</v>
      </c>
      <c r="K82">
        <v>77</v>
      </c>
      <c r="L82">
        <v>92.23</v>
      </c>
      <c r="M82">
        <v>115.86</v>
      </c>
      <c r="N82">
        <v>148.64</v>
      </c>
      <c r="O82">
        <v>185.23</v>
      </c>
      <c r="P82">
        <v>198.18</v>
      </c>
      <c r="Q82">
        <v>246.97</v>
      </c>
      <c r="R82">
        <v>253.83</v>
      </c>
      <c r="S82">
        <v>313.28</v>
      </c>
    </row>
    <row r="83" spans="1:19" ht="12.75">
      <c r="A83">
        <v>78</v>
      </c>
      <c r="B83">
        <v>47.41</v>
      </c>
      <c r="C83" t="s">
        <v>10</v>
      </c>
      <c r="E83" s="12">
        <f t="shared" si="4"/>
        <v>59.538139534883726</v>
      </c>
      <c r="F83" t="s">
        <v>10</v>
      </c>
      <c r="G83">
        <f t="shared" si="5"/>
        <v>78</v>
      </c>
      <c r="H83">
        <f t="shared" si="6"/>
        <v>47.41</v>
      </c>
      <c r="I83" s="12">
        <f t="shared" si="7"/>
        <v>59.538139534883726</v>
      </c>
      <c r="K83">
        <v>78</v>
      </c>
      <c r="L83">
        <v>92.23</v>
      </c>
      <c r="M83">
        <v>115.86</v>
      </c>
      <c r="N83">
        <v>148.64</v>
      </c>
      <c r="O83">
        <v>185.23</v>
      </c>
      <c r="P83">
        <v>198.18</v>
      </c>
      <c r="Q83">
        <v>246.97</v>
      </c>
      <c r="R83">
        <v>253.83</v>
      </c>
      <c r="S83">
        <v>313.28</v>
      </c>
    </row>
    <row r="84" spans="1:19" ht="12.75">
      <c r="A84">
        <v>79</v>
      </c>
      <c r="B84">
        <v>70.46</v>
      </c>
      <c r="C84" t="s">
        <v>10</v>
      </c>
      <c r="E84" s="12">
        <f t="shared" si="4"/>
        <v>88.48465116279068</v>
      </c>
      <c r="F84" t="s">
        <v>10</v>
      </c>
      <c r="G84">
        <f t="shared" si="5"/>
        <v>79</v>
      </c>
      <c r="H84">
        <f t="shared" si="6"/>
        <v>70.46</v>
      </c>
      <c r="I84" s="12">
        <f t="shared" si="7"/>
        <v>88.48465116279068</v>
      </c>
      <c r="K84">
        <v>79</v>
      </c>
      <c r="L84">
        <v>137.97</v>
      </c>
      <c r="M84">
        <v>172.27</v>
      </c>
      <c r="N84">
        <v>211.9</v>
      </c>
      <c r="O84">
        <v>265.26</v>
      </c>
      <c r="P84">
        <v>262.21</v>
      </c>
      <c r="Q84">
        <v>327.77</v>
      </c>
      <c r="R84">
        <v>323.95</v>
      </c>
      <c r="S84">
        <v>405.51</v>
      </c>
    </row>
    <row r="85" spans="1:19" ht="12.75">
      <c r="A85">
        <v>80</v>
      </c>
      <c r="B85">
        <v>53.18</v>
      </c>
      <c r="C85" t="s">
        <v>10</v>
      </c>
      <c r="E85" s="12">
        <f t="shared" si="4"/>
        <v>66.78418604651164</v>
      </c>
      <c r="F85" t="s">
        <v>10</v>
      </c>
      <c r="G85">
        <f t="shared" si="5"/>
        <v>80</v>
      </c>
      <c r="H85">
        <f t="shared" si="6"/>
        <v>53.18</v>
      </c>
      <c r="I85" s="12">
        <f t="shared" si="7"/>
        <v>66.78418604651164</v>
      </c>
      <c r="K85">
        <v>80</v>
      </c>
      <c r="L85">
        <v>102.9</v>
      </c>
      <c r="M85">
        <v>128.62</v>
      </c>
      <c r="N85">
        <v>166.93</v>
      </c>
      <c r="O85">
        <v>208.86</v>
      </c>
      <c r="P85">
        <v>224.86</v>
      </c>
      <c r="Q85">
        <v>281.27</v>
      </c>
      <c r="R85">
        <v>288.13</v>
      </c>
      <c r="S85">
        <v>360.54</v>
      </c>
    </row>
    <row r="86" spans="1:19" ht="12.75">
      <c r="A86">
        <v>81</v>
      </c>
      <c r="B86">
        <v>65.58</v>
      </c>
      <c r="C86" t="s">
        <v>10</v>
      </c>
      <c r="E86" s="12">
        <f t="shared" si="4"/>
        <v>82.35627906976745</v>
      </c>
      <c r="F86" t="s">
        <v>10</v>
      </c>
      <c r="G86">
        <f t="shared" si="5"/>
        <v>81</v>
      </c>
      <c r="H86">
        <f t="shared" si="6"/>
        <v>65.58</v>
      </c>
      <c r="I86" s="12">
        <f t="shared" si="7"/>
        <v>82.35627906976745</v>
      </c>
      <c r="K86">
        <v>81</v>
      </c>
      <c r="L86">
        <v>128.06</v>
      </c>
      <c r="M86">
        <v>160.83</v>
      </c>
      <c r="N86">
        <v>209.46</v>
      </c>
      <c r="O86">
        <v>261.45</v>
      </c>
      <c r="P86">
        <v>258.4</v>
      </c>
      <c r="Q86">
        <v>322.43</v>
      </c>
      <c r="R86">
        <v>298.8</v>
      </c>
      <c r="S86">
        <v>373.5</v>
      </c>
    </row>
    <row r="87" spans="1:19" ht="12.75">
      <c r="A87">
        <v>82</v>
      </c>
      <c r="B87">
        <v>65.58</v>
      </c>
      <c r="C87" t="s">
        <v>10</v>
      </c>
      <c r="E87" s="12">
        <f t="shared" si="4"/>
        <v>82.35627906976745</v>
      </c>
      <c r="F87" t="s">
        <v>10</v>
      </c>
      <c r="G87">
        <f t="shared" si="5"/>
        <v>82</v>
      </c>
      <c r="H87">
        <f t="shared" si="6"/>
        <v>65.58</v>
      </c>
      <c r="I87" s="12">
        <f t="shared" si="7"/>
        <v>82.35627906976745</v>
      </c>
      <c r="K87">
        <v>82</v>
      </c>
      <c r="L87">
        <v>128.06</v>
      </c>
      <c r="M87">
        <v>160.83</v>
      </c>
      <c r="N87">
        <v>209.46</v>
      </c>
      <c r="O87">
        <v>261.45</v>
      </c>
      <c r="P87">
        <v>258.4</v>
      </c>
      <c r="Q87">
        <v>322.43</v>
      </c>
      <c r="R87">
        <v>298.8</v>
      </c>
      <c r="S87">
        <v>373.5</v>
      </c>
    </row>
    <row r="88" spans="1:19" ht="12.75">
      <c r="A88">
        <v>83</v>
      </c>
      <c r="B88">
        <v>25.7</v>
      </c>
      <c r="C88" t="s">
        <v>10</v>
      </c>
      <c r="E88" s="12">
        <f t="shared" si="4"/>
        <v>32.27441860465116</v>
      </c>
      <c r="F88" t="s">
        <v>10</v>
      </c>
      <c r="G88">
        <f t="shared" si="5"/>
        <v>83</v>
      </c>
      <c r="H88">
        <f t="shared" si="6"/>
        <v>25.7</v>
      </c>
      <c r="I88" s="12">
        <f t="shared" si="7"/>
        <v>32.27441860465116</v>
      </c>
      <c r="K88">
        <v>83</v>
      </c>
      <c r="L88">
        <v>49.55</v>
      </c>
      <c r="M88">
        <v>62.5</v>
      </c>
      <c r="N88">
        <v>70.89</v>
      </c>
      <c r="O88">
        <v>89.18</v>
      </c>
      <c r="P88">
        <v>92.99</v>
      </c>
      <c r="Q88">
        <v>116.62</v>
      </c>
      <c r="R88">
        <v>118.15</v>
      </c>
      <c r="S88">
        <v>147.88</v>
      </c>
    </row>
    <row r="89" spans="1:19" ht="12.75">
      <c r="A89">
        <v>84</v>
      </c>
      <c r="B89">
        <v>36.33</v>
      </c>
      <c r="C89" t="s">
        <v>10</v>
      </c>
      <c r="E89" s="12">
        <f t="shared" si="4"/>
        <v>45.623720930232565</v>
      </c>
      <c r="F89" t="s">
        <v>10</v>
      </c>
      <c r="G89">
        <f t="shared" si="5"/>
        <v>84</v>
      </c>
      <c r="H89">
        <f t="shared" si="6"/>
        <v>36.33</v>
      </c>
      <c r="I89" s="12">
        <f t="shared" si="7"/>
        <v>45.623720930232565</v>
      </c>
      <c r="K89">
        <v>84</v>
      </c>
      <c r="L89">
        <v>70.89</v>
      </c>
      <c r="M89">
        <v>88.42</v>
      </c>
      <c r="N89">
        <v>106.71</v>
      </c>
      <c r="O89">
        <v>133.39</v>
      </c>
      <c r="P89">
        <v>141.02</v>
      </c>
      <c r="Q89">
        <v>176.08</v>
      </c>
      <c r="R89">
        <v>176.84</v>
      </c>
      <c r="S89">
        <v>222.58</v>
      </c>
    </row>
    <row r="90" spans="1:19" ht="12.75">
      <c r="A90">
        <v>85</v>
      </c>
      <c r="B90">
        <v>70.46</v>
      </c>
      <c r="C90" t="s">
        <v>10</v>
      </c>
      <c r="E90" s="12">
        <f t="shared" si="4"/>
        <v>88.48465116279068</v>
      </c>
      <c r="F90" t="s">
        <v>10</v>
      </c>
      <c r="G90">
        <f t="shared" si="5"/>
        <v>85</v>
      </c>
      <c r="H90">
        <f t="shared" si="6"/>
        <v>70.46</v>
      </c>
      <c r="I90" s="12">
        <f t="shared" si="7"/>
        <v>88.48465116279068</v>
      </c>
      <c r="K90">
        <v>85</v>
      </c>
      <c r="L90">
        <v>137.97</v>
      </c>
      <c r="M90">
        <v>172.27</v>
      </c>
      <c r="N90">
        <v>211.9</v>
      </c>
      <c r="O90">
        <v>265.26</v>
      </c>
      <c r="P90">
        <v>262.21</v>
      </c>
      <c r="Q90">
        <v>327.77</v>
      </c>
      <c r="R90">
        <v>323.95</v>
      </c>
      <c r="S90">
        <v>405.51</v>
      </c>
    </row>
    <row r="91" spans="1:19" ht="12.75">
      <c r="A91">
        <v>86</v>
      </c>
      <c r="B91">
        <v>70.46</v>
      </c>
      <c r="C91" t="s">
        <v>10</v>
      </c>
      <c r="E91" s="12">
        <f t="shared" si="4"/>
        <v>88.48465116279068</v>
      </c>
      <c r="F91" t="s">
        <v>10</v>
      </c>
      <c r="G91">
        <f t="shared" si="5"/>
        <v>86</v>
      </c>
      <c r="H91">
        <f t="shared" si="6"/>
        <v>70.46</v>
      </c>
      <c r="I91" s="12">
        <f t="shared" si="7"/>
        <v>88.48465116279068</v>
      </c>
      <c r="K91">
        <v>86</v>
      </c>
      <c r="L91">
        <v>137.97</v>
      </c>
      <c r="M91">
        <v>172.27</v>
      </c>
      <c r="N91">
        <v>211.9</v>
      </c>
      <c r="O91">
        <v>265.26</v>
      </c>
      <c r="P91">
        <v>262.21</v>
      </c>
      <c r="Q91">
        <v>327.77</v>
      </c>
      <c r="R91">
        <v>323.95</v>
      </c>
      <c r="S91">
        <v>405.51</v>
      </c>
    </row>
    <row r="92" spans="1:19" ht="12.75">
      <c r="A92">
        <v>87</v>
      </c>
      <c r="B92">
        <v>65.58</v>
      </c>
      <c r="C92" t="s">
        <v>10</v>
      </c>
      <c r="E92" s="12">
        <f t="shared" si="4"/>
        <v>82.35627906976745</v>
      </c>
      <c r="F92" t="s">
        <v>10</v>
      </c>
      <c r="G92">
        <f t="shared" si="5"/>
        <v>87</v>
      </c>
      <c r="H92">
        <f t="shared" si="6"/>
        <v>65.58</v>
      </c>
      <c r="I92" s="12">
        <f t="shared" si="7"/>
        <v>82.35627906976745</v>
      </c>
      <c r="K92">
        <v>87</v>
      </c>
      <c r="L92">
        <v>128.06</v>
      </c>
      <c r="M92">
        <v>160.83</v>
      </c>
      <c r="N92">
        <v>209.46</v>
      </c>
      <c r="O92">
        <v>261.45</v>
      </c>
      <c r="P92">
        <v>258.4</v>
      </c>
      <c r="Q92">
        <v>322.43</v>
      </c>
      <c r="R92">
        <v>298.8</v>
      </c>
      <c r="S92">
        <v>373.5</v>
      </c>
    </row>
    <row r="93" spans="1:19" ht="12.75">
      <c r="A93">
        <v>88</v>
      </c>
      <c r="B93">
        <v>60.27</v>
      </c>
      <c r="C93" t="s">
        <v>10</v>
      </c>
      <c r="E93" s="12">
        <f t="shared" si="4"/>
        <v>75.6879069767442</v>
      </c>
      <c r="F93" t="s">
        <v>10</v>
      </c>
      <c r="G93">
        <f t="shared" si="5"/>
        <v>88</v>
      </c>
      <c r="H93">
        <f t="shared" si="6"/>
        <v>60.27</v>
      </c>
      <c r="I93" s="12">
        <f t="shared" si="7"/>
        <v>75.6879069767442</v>
      </c>
      <c r="K93">
        <v>88</v>
      </c>
      <c r="L93">
        <v>118.15</v>
      </c>
      <c r="M93">
        <v>147.88</v>
      </c>
      <c r="N93">
        <v>188.27</v>
      </c>
      <c r="O93">
        <v>234.77</v>
      </c>
      <c r="P93">
        <v>235.53</v>
      </c>
      <c r="Q93">
        <v>294.23</v>
      </c>
      <c r="R93">
        <v>267.55</v>
      </c>
      <c r="S93">
        <v>334.63</v>
      </c>
    </row>
    <row r="94" spans="1:19" ht="12.75">
      <c r="A94">
        <v>89</v>
      </c>
      <c r="B94">
        <v>47.41</v>
      </c>
      <c r="C94" t="s">
        <v>10</v>
      </c>
      <c r="E94" s="12">
        <f t="shared" si="4"/>
        <v>59.538139534883726</v>
      </c>
      <c r="F94" t="s">
        <v>10</v>
      </c>
      <c r="G94">
        <f t="shared" si="5"/>
        <v>89</v>
      </c>
      <c r="H94">
        <f t="shared" si="6"/>
        <v>47.41</v>
      </c>
      <c r="I94" s="12">
        <f t="shared" si="7"/>
        <v>59.538139534883726</v>
      </c>
      <c r="K94">
        <v>89</v>
      </c>
      <c r="L94">
        <v>92.23</v>
      </c>
      <c r="M94">
        <v>115.86</v>
      </c>
      <c r="N94">
        <v>148.64</v>
      </c>
      <c r="O94">
        <v>185.23</v>
      </c>
      <c r="P94">
        <v>198.18</v>
      </c>
      <c r="Q94">
        <v>246.97</v>
      </c>
      <c r="R94">
        <v>253.83</v>
      </c>
      <c r="S94">
        <v>313.28</v>
      </c>
    </row>
    <row r="95" spans="1:19" ht="12.75">
      <c r="A95">
        <v>90</v>
      </c>
      <c r="B95">
        <v>60.27</v>
      </c>
      <c r="C95" t="s">
        <v>10</v>
      </c>
      <c r="E95" s="12">
        <f t="shared" si="4"/>
        <v>75.6879069767442</v>
      </c>
      <c r="F95" t="s">
        <v>10</v>
      </c>
      <c r="G95">
        <f t="shared" si="5"/>
        <v>90</v>
      </c>
      <c r="H95">
        <f t="shared" si="6"/>
        <v>60.27</v>
      </c>
      <c r="I95" s="12">
        <f t="shared" si="7"/>
        <v>75.6879069767442</v>
      </c>
      <c r="K95">
        <v>90</v>
      </c>
      <c r="L95">
        <v>118.15</v>
      </c>
      <c r="M95">
        <v>147.88</v>
      </c>
      <c r="N95">
        <v>188.27</v>
      </c>
      <c r="O95">
        <v>234.77</v>
      </c>
      <c r="P95">
        <v>235.53</v>
      </c>
      <c r="Q95">
        <v>294.23</v>
      </c>
      <c r="R95">
        <v>267.55</v>
      </c>
      <c r="S95">
        <v>334.63</v>
      </c>
    </row>
    <row r="96" spans="1:19" ht="12.75">
      <c r="A96">
        <v>91</v>
      </c>
      <c r="B96">
        <v>47.41</v>
      </c>
      <c r="C96" t="s">
        <v>10</v>
      </c>
      <c r="E96" s="12">
        <f t="shared" si="4"/>
        <v>59.538139534883726</v>
      </c>
      <c r="F96" t="s">
        <v>10</v>
      </c>
      <c r="G96">
        <f t="shared" si="5"/>
        <v>91</v>
      </c>
      <c r="H96">
        <f t="shared" si="6"/>
        <v>47.41</v>
      </c>
      <c r="I96" s="12">
        <f t="shared" si="7"/>
        <v>59.538139534883726</v>
      </c>
      <c r="K96">
        <v>91</v>
      </c>
      <c r="L96">
        <v>92.23</v>
      </c>
      <c r="M96">
        <v>115.86</v>
      </c>
      <c r="N96">
        <v>148.64</v>
      </c>
      <c r="O96">
        <v>185.23</v>
      </c>
      <c r="P96">
        <v>198.18</v>
      </c>
      <c r="Q96">
        <v>246.97</v>
      </c>
      <c r="R96">
        <v>253.83</v>
      </c>
      <c r="S96">
        <v>313.28</v>
      </c>
    </row>
    <row r="97" spans="1:19" ht="12.75">
      <c r="A97">
        <v>92</v>
      </c>
      <c r="B97" s="11">
        <v>47.41</v>
      </c>
      <c r="C97" t="s">
        <v>10</v>
      </c>
      <c r="E97" s="12">
        <f t="shared" si="4"/>
        <v>59.538139534883726</v>
      </c>
      <c r="F97" t="s">
        <v>10</v>
      </c>
      <c r="G97">
        <f t="shared" si="5"/>
        <v>92</v>
      </c>
      <c r="H97">
        <f t="shared" si="6"/>
        <v>47.41</v>
      </c>
      <c r="I97" s="12">
        <f t="shared" si="7"/>
        <v>59.538139534883726</v>
      </c>
      <c r="K97">
        <v>92</v>
      </c>
      <c r="L97">
        <v>92.23</v>
      </c>
      <c r="M97">
        <v>115.86</v>
      </c>
      <c r="N97">
        <v>148.64</v>
      </c>
      <c r="O97">
        <v>185.23</v>
      </c>
      <c r="P97">
        <v>198.18</v>
      </c>
      <c r="Q97">
        <v>246.97</v>
      </c>
      <c r="R97">
        <v>253.83</v>
      </c>
      <c r="S97">
        <v>313.28</v>
      </c>
    </row>
    <row r="98" spans="1:19" ht="12.75">
      <c r="A98">
        <v>93</v>
      </c>
      <c r="B98" s="11">
        <v>47.41</v>
      </c>
      <c r="C98" t="s">
        <v>10</v>
      </c>
      <c r="E98" s="12">
        <f t="shared" si="4"/>
        <v>59.538139534883726</v>
      </c>
      <c r="F98" t="s">
        <v>10</v>
      </c>
      <c r="G98">
        <f t="shared" si="5"/>
        <v>93</v>
      </c>
      <c r="H98">
        <f t="shared" si="6"/>
        <v>47.41</v>
      </c>
      <c r="I98" s="12">
        <f t="shared" si="7"/>
        <v>59.538139534883726</v>
      </c>
      <c r="K98">
        <v>93</v>
      </c>
      <c r="L98">
        <v>92.23</v>
      </c>
      <c r="M98">
        <v>115.86</v>
      </c>
      <c r="N98">
        <v>148.64</v>
      </c>
      <c r="O98">
        <v>185.23</v>
      </c>
      <c r="P98">
        <v>198.18</v>
      </c>
      <c r="Q98">
        <v>246.97</v>
      </c>
      <c r="R98">
        <v>253.83</v>
      </c>
      <c r="S98">
        <v>313.28</v>
      </c>
    </row>
    <row r="99" spans="1:19" ht="12.75">
      <c r="A99">
        <v>94</v>
      </c>
      <c r="B99" s="11">
        <v>47.41</v>
      </c>
      <c r="C99" t="s">
        <v>10</v>
      </c>
      <c r="E99" s="12">
        <f t="shared" si="4"/>
        <v>59.538139534883726</v>
      </c>
      <c r="F99" t="s">
        <v>10</v>
      </c>
      <c r="G99">
        <f t="shared" si="5"/>
        <v>94</v>
      </c>
      <c r="H99">
        <f t="shared" si="6"/>
        <v>47.41</v>
      </c>
      <c r="I99" s="12">
        <f t="shared" si="7"/>
        <v>59.538139534883726</v>
      </c>
      <c r="K99">
        <v>94</v>
      </c>
      <c r="L99">
        <v>92.23</v>
      </c>
      <c r="M99">
        <v>115.86</v>
      </c>
      <c r="N99">
        <v>148.64</v>
      </c>
      <c r="O99">
        <v>185.23</v>
      </c>
      <c r="P99">
        <v>198.18</v>
      </c>
      <c r="Q99">
        <v>246.97</v>
      </c>
      <c r="R99">
        <v>253.83</v>
      </c>
      <c r="S99">
        <v>313.28</v>
      </c>
    </row>
    <row r="100" spans="1:19" ht="12.75">
      <c r="A100">
        <v>95</v>
      </c>
      <c r="B100">
        <v>47.41</v>
      </c>
      <c r="C100" t="s">
        <v>10</v>
      </c>
      <c r="E100" s="12">
        <f t="shared" si="4"/>
        <v>59.538139534883726</v>
      </c>
      <c r="F100" t="s">
        <v>10</v>
      </c>
      <c r="G100">
        <f t="shared" si="5"/>
        <v>95</v>
      </c>
      <c r="H100">
        <f t="shared" si="6"/>
        <v>47.41</v>
      </c>
      <c r="I100" s="12">
        <f t="shared" si="7"/>
        <v>59.538139534883726</v>
      </c>
      <c r="K100">
        <v>95</v>
      </c>
      <c r="L100">
        <v>92.23</v>
      </c>
      <c r="M100">
        <v>115.86</v>
      </c>
      <c r="N100">
        <v>148.64</v>
      </c>
      <c r="O100">
        <v>185.23</v>
      </c>
      <c r="P100">
        <v>198.18</v>
      </c>
      <c r="Q100">
        <v>246.97</v>
      </c>
      <c r="R100">
        <v>253.83</v>
      </c>
      <c r="S100">
        <v>313.28</v>
      </c>
    </row>
  </sheetData>
  <sheetProtection/>
  <mergeCells count="4">
    <mergeCell ref="L2:M2"/>
    <mergeCell ref="N3:O3"/>
    <mergeCell ref="P2:Q2"/>
    <mergeCell ref="R3:S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I15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1.57421875" style="0" customWidth="1"/>
    <col min="5" max="5" width="28.28125" style="0" bestFit="1" customWidth="1"/>
    <col min="7" max="7" width="15.7109375" style="0" customWidth="1"/>
  </cols>
  <sheetData>
    <row r="3" ht="13.5" thickBot="1"/>
    <row r="4" spans="2:5" ht="21" thickBot="1">
      <c r="B4" s="21" t="s">
        <v>12</v>
      </c>
      <c r="E4" s="19">
        <f>transporteur!E3</f>
        <v>35</v>
      </c>
    </row>
    <row r="5" ht="13.5" thickBot="1"/>
    <row r="6" spans="4:5" ht="21" thickBot="1">
      <c r="D6" t="s">
        <v>13</v>
      </c>
      <c r="E6" s="19">
        <f>transporteur!E5</f>
        <v>2</v>
      </c>
    </row>
    <row r="7" spans="7:9" ht="13.5" thickBot="1">
      <c r="G7" t="s">
        <v>15</v>
      </c>
      <c r="H7" s="20">
        <f>E6*E8*120*180/1000000*'duc vol taxable'!F6</f>
        <v>691.2</v>
      </c>
      <c r="I7" t="s">
        <v>17</v>
      </c>
    </row>
    <row r="8" spans="4:5" ht="21" thickBot="1">
      <c r="D8" t="s">
        <v>16</v>
      </c>
      <c r="E8" s="19">
        <f>transporteur!E7</f>
        <v>80</v>
      </c>
    </row>
    <row r="9" ht="12.75">
      <c r="D9" s="7" t="s">
        <v>18</v>
      </c>
    </row>
    <row r="10" spans="6:9" ht="12.75">
      <c r="F10">
        <v>1</v>
      </c>
      <c r="G10">
        <v>2</v>
      </c>
      <c r="H10">
        <v>3</v>
      </c>
      <c r="I10">
        <v>4</v>
      </c>
    </row>
    <row r="11" spans="6:9" ht="12.75">
      <c r="F11">
        <f>IF(E8=80,VLOOKUP(E4,'duc prix vol  '!K6:L100,2),VLOOKUP(E4,'duc prix vol  '!K6:M100,3))</f>
        <v>150.92</v>
      </c>
      <c r="G11">
        <f>IF(E8=80,VLOOKUP(E4,'duc prix vol  '!K6:O100,4),VLOOKUP(E4,'duc prix vol  '!K6:O100,5))</f>
        <v>230.96</v>
      </c>
      <c r="H11">
        <f>IF(F8=80,VLOOKUP(E4,'duc prix vol  '!K6:Q100,6),VLOOKUP(E4,'duc prix vol  '!K6:Q100,7))</f>
        <v>362.07</v>
      </c>
      <c r="I11">
        <f>IF(G8=80,VLOOKUP(E4,'duc prix vol  '!K6:S100,8),VLOOKUP(E4,'duc prix vol  '!K6:S100,9))</f>
        <v>453.54</v>
      </c>
    </row>
    <row r="14" ht="13.5" thickBot="1"/>
    <row r="15" spans="3:8" s="16" customFormat="1" ht="21" thickBot="1">
      <c r="C15" s="16" t="s">
        <v>14</v>
      </c>
      <c r="E15" s="17">
        <f>IF(E6=1,F11,IF(E6=2,G11,IF(E6=3,H11,IF(E6=4,I11,"voir tarif affretement"))))</f>
        <v>230.96</v>
      </c>
      <c r="F15" s="16" t="s">
        <v>10</v>
      </c>
      <c r="G15" s="18">
        <f>E15*6.55957</f>
        <v>1514.9982872</v>
      </c>
      <c r="H15" s="16" t="s">
        <v>19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FORMAPLAS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Formaplas</dc:creator>
  <cp:keywords/>
  <dc:description/>
  <cp:lastModifiedBy>franck</cp:lastModifiedBy>
  <dcterms:created xsi:type="dcterms:W3CDTF">2002-03-15T11:23:06Z</dcterms:created>
  <dcterms:modified xsi:type="dcterms:W3CDTF">2011-02-02T00:01:31Z</dcterms:modified>
  <cp:category/>
  <cp:version/>
  <cp:contentType/>
  <cp:contentStatus/>
</cp:coreProperties>
</file>